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ktomislavazg\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H291" i="9"/>
  <c r="G291" i="9"/>
  <c r="F291" i="9"/>
  <c r="E291" i="9"/>
  <c r="B291" i="9"/>
  <c r="F290" i="9"/>
  <c r="F289" i="9"/>
  <c r="H288" i="9"/>
  <c r="G288" i="9"/>
  <c r="F288" i="9"/>
  <c r="E288" i="9"/>
  <c r="B288" i="9"/>
  <c r="H287" i="9"/>
  <c r="G287" i="9"/>
  <c r="F287" i="9"/>
  <c r="E287" i="9"/>
  <c r="B287" i="9"/>
  <c r="H286" i="9"/>
  <c r="G286" i="9"/>
  <c r="F286" i="9"/>
  <c r="E286" i="9"/>
  <c r="B286" i="9"/>
  <c r="H285" i="9"/>
  <c r="G285" i="9"/>
  <c r="F285" i="9"/>
  <c r="E285" i="9"/>
  <c r="B285" i="9"/>
  <c r="F284" i="9"/>
  <c r="H283" i="9"/>
  <c r="G283" i="9"/>
  <c r="F283" i="9"/>
  <c r="E283" i="9"/>
  <c r="B283" i="9"/>
  <c r="H282" i="9"/>
  <c r="G282" i="9"/>
  <c r="F282" i="9"/>
  <c r="E282" i="9"/>
  <c r="B282" i="9"/>
  <c r="H281" i="9"/>
  <c r="G281" i="9"/>
  <c r="F281" i="9"/>
  <c r="E281" i="9"/>
  <c r="B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G310" i="9" s="1"/>
  <c r="E310" i="9" s="1"/>
  <c r="B310" i="9"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D180" i="5"/>
  <c r="F180" i="5" s="1"/>
  <c r="F179" i="5"/>
  <c r="F178" i="5"/>
  <c r="E177" i="5"/>
  <c r="H307" i="9" s="1"/>
  <c r="D177" i="5"/>
  <c r="G307" i="9" s="1"/>
  <c r="E307" i="9" s="1"/>
  <c r="B307" i="9" s="1"/>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E636"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D635" i="4" s="1"/>
  <c r="F635" i="4" s="1"/>
  <c r="E418" i="4"/>
  <c r="D418" i="4"/>
  <c r="F418" i="4" s="1"/>
  <c r="E417" i="4"/>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E408" i="4" s="1"/>
  <c r="D350" i="4"/>
  <c r="D408" i="4" s="1"/>
  <c r="F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D407" i="4" s="1"/>
  <c r="F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D289" i="4"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C1152" i="1"/>
  <c r="H1152"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8" i="3"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7" i="1"/>
  <c r="C637" i="1"/>
  <c r="H637"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12" i="1"/>
  <c r="C412" i="1"/>
  <c r="H412" i="1" s="1"/>
  <c r="D411" i="1"/>
  <c r="C411" i="1"/>
  <c r="H411"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H289" i="1" s="1"/>
  <c r="D288" i="1"/>
  <c r="C288" i="1"/>
  <c r="H288"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C2" i="1"/>
  <c r="E644" i="4" l="1"/>
  <c r="D638" i="1" s="1"/>
  <c r="H638" i="1" s="1"/>
  <c r="G2"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H622" i="1"/>
  <c r="G622" i="1"/>
  <c r="G623" i="1"/>
  <c r="G624" i="1"/>
  <c r="G625" i="1"/>
  <c r="G626" i="1"/>
  <c r="G627" i="1"/>
  <c r="G628" i="1"/>
  <c r="G629" i="1"/>
  <c r="G630"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M3" i="9"/>
  <c r="G984" i="1"/>
  <c r="H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H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D412" i="4"/>
  <c r="D290" i="4"/>
  <c r="E412" i="4"/>
  <c r="E290" i="4"/>
  <c r="D286" i="1" s="1"/>
  <c r="F6" i="4"/>
  <c r="D413" i="4"/>
  <c r="D291" i="4"/>
  <c r="F289" i="4"/>
  <c r="E413" i="4"/>
  <c r="E291" i="4"/>
  <c r="D287" i="1" s="1"/>
  <c r="F151" i="4"/>
  <c r="H21" i="9"/>
  <c r="G21" i="9"/>
  <c r="E21" i="9" s="1"/>
  <c r="F152" i="4"/>
  <c r="F298" i="4"/>
  <c r="F350" i="4"/>
  <c r="F416" i="4"/>
  <c r="F417" i="4"/>
  <c r="F420" i="4"/>
  <c r="F528" i="4"/>
  <c r="F603" i="4"/>
  <c r="G284" i="9"/>
  <c r="E284" i="9" s="1"/>
  <c r="B284" i="9" s="1"/>
  <c r="G278" i="9"/>
  <c r="E278" i="9" s="1"/>
  <c r="F6" i="5"/>
  <c r="F88" i="5"/>
  <c r="F149" i="5"/>
  <c r="F177" i="5"/>
  <c r="F190" i="5"/>
  <c r="F206" i="5"/>
  <c r="F5" i="6"/>
  <c r="D141" i="6"/>
  <c r="B315" i="9"/>
  <c r="E314" i="9"/>
  <c r="I10" i="3" s="1"/>
  <c r="D42" i="8"/>
  <c r="H19" i="9"/>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K1450" i="9" l="1"/>
  <c r="G313" i="9"/>
  <c r="E313" i="9" s="1"/>
  <c r="B313" i="9" s="1"/>
  <c r="I34" i="3"/>
  <c r="C1517" i="1"/>
  <c r="G312" i="9"/>
  <c r="E312" i="9" s="1"/>
  <c r="F141" i="6"/>
  <c r="H28" i="3"/>
  <c r="C1435" i="1"/>
  <c r="G317" i="9"/>
  <c r="E317" i="9" s="1"/>
  <c r="B278" i="9"/>
  <c r="E277" i="9"/>
  <c r="I8" i="3" s="1"/>
  <c r="B21" i="9"/>
  <c r="E640" i="4"/>
  <c r="E415" i="4"/>
  <c r="D410" i="1" s="1"/>
  <c r="D408" i="1"/>
  <c r="F291" i="4"/>
  <c r="C287" i="1"/>
  <c r="D640" i="4"/>
  <c r="D415" i="4"/>
  <c r="F413" i="4"/>
  <c r="C408" i="1"/>
  <c r="E639" i="4"/>
  <c r="E414" i="4"/>
  <c r="D409" i="1" s="1"/>
  <c r="D407" i="1"/>
  <c r="F290" i="4"/>
  <c r="C286" i="1"/>
  <c r="D639" i="4"/>
  <c r="D414" i="4"/>
  <c r="F412" i="4"/>
  <c r="C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407" i="1" l="1"/>
  <c r="G407" i="1"/>
  <c r="F414" i="4"/>
  <c r="C409" i="1"/>
  <c r="D641" i="4"/>
  <c r="F639" i="4"/>
  <c r="C633" i="1"/>
  <c r="H286" i="1"/>
  <c r="G286" i="1"/>
  <c r="E641" i="4"/>
  <c r="D633" i="1"/>
  <c r="H408" i="1"/>
  <c r="G408" i="1"/>
  <c r="F415" i="4"/>
  <c r="C410" i="1"/>
  <c r="D642" i="4"/>
  <c r="F640" i="4"/>
  <c r="C634" i="1"/>
  <c r="H287" i="1"/>
  <c r="G287" i="1"/>
  <c r="E642" i="4"/>
  <c r="D634" i="1"/>
  <c r="B317" i="9"/>
  <c r="E316" i="9"/>
  <c r="H1435" i="1"/>
  <c r="G1435" i="1"/>
  <c r="H9" i="3"/>
  <c r="B312" i="9"/>
  <c r="E311" i="9"/>
  <c r="H1517" i="1"/>
  <c r="G1517" i="1"/>
  <c r="H11" i="3"/>
  <c r="N3" i="9" l="1"/>
  <c r="I11" i="3"/>
  <c r="K3" i="9"/>
  <c r="I9" i="3"/>
  <c r="E646" i="4"/>
  <c r="D636" i="1"/>
  <c r="H634" i="1"/>
  <c r="G634" i="1"/>
  <c r="D646" i="4"/>
  <c r="F642" i="4"/>
  <c r="C636" i="1"/>
  <c r="H410" i="1"/>
  <c r="G410" i="1"/>
  <c r="E645" i="4"/>
  <c r="D635" i="1"/>
  <c r="H633" i="1"/>
  <c r="G633" i="1"/>
  <c r="D645" i="4"/>
  <c r="F641" i="4"/>
  <c r="C635" i="1"/>
  <c r="G276" i="9"/>
  <c r="E276" i="9" s="1"/>
  <c r="B276" i="9" s="1"/>
  <c r="H409" i="1"/>
  <c r="G409" i="1"/>
  <c r="H635" i="1" l="1"/>
  <c r="G635" i="1"/>
  <c r="F645" i="4"/>
  <c r="H18" i="3"/>
  <c r="C639" i="1"/>
  <c r="I18" i="3"/>
  <c r="D639" i="1"/>
  <c r="H636" i="1"/>
  <c r="G636" i="1"/>
  <c r="F646" i="4"/>
  <c r="H19" i="3"/>
  <c r="C640" i="1"/>
  <c r="I19" i="3"/>
  <c r="D640" i="1"/>
  <c r="H7" i="3" s="1"/>
  <c r="J3" i="9" l="1"/>
  <c r="H640" i="1"/>
  <c r="G640" i="1"/>
  <c r="H639" i="1"/>
  <c r="G639" i="1"/>
  <c r="H274" i="9" l="1"/>
  <c r="G274" i="9"/>
  <c r="E274" i="9" s="1"/>
  <c r="M272" i="9"/>
  <c r="L272" i="9"/>
  <c r="F272" i="9" s="1"/>
  <c r="H18" i="9"/>
  <c r="G18" i="9"/>
  <c r="E18" i="9" s="1"/>
  <c r="B18" i="9" s="1"/>
  <c r="J17" i="9"/>
  <c r="I17" i="9"/>
  <c r="H17" i="9"/>
  <c r="G17" i="9"/>
  <c r="E17" i="9" s="1"/>
  <c r="B17" i="9" s="1"/>
  <c r="M16" i="9"/>
  <c r="L16" i="9"/>
  <c r="F16" i="9" s="1"/>
  <c r="H16" i="9"/>
  <c r="G16" i="9"/>
  <c r="E16" i="9" s="1"/>
  <c r="B16" i="9" s="1"/>
  <c r="I5" i="9"/>
  <c r="J5" i="9"/>
  <c r="K5" i="9"/>
  <c r="I6" i="9"/>
  <c r="J6" i="9"/>
  <c r="K6" i="9"/>
  <c r="I7" i="9"/>
  <c r="J7" i="9"/>
  <c r="K7" i="9"/>
  <c r="I8" i="9"/>
  <c r="J8" i="9"/>
  <c r="K8" i="9"/>
  <c r="I9" i="9"/>
  <c r="J9" i="9"/>
  <c r="K9" i="9"/>
  <c r="J10" i="9"/>
  <c r="K10" i="9"/>
  <c r="I11" i="9"/>
  <c r="J11" i="9"/>
  <c r="K11" i="9"/>
  <c r="I12" i="9"/>
  <c r="J12" i="9"/>
  <c r="K12" i="9"/>
  <c r="I13" i="9"/>
  <c r="J13" i="9"/>
  <c r="K13" i="9"/>
  <c r="G15" i="9"/>
  <c r="H15" i="9"/>
  <c r="L15" i="9"/>
  <c r="M15" i="9"/>
  <c r="F15" i="9" l="1"/>
  <c r="F14" i="9" s="1"/>
  <c r="E15" i="9"/>
  <c r="E13" i="9"/>
  <c r="B13" i="9" s="1"/>
  <c r="E12" i="9"/>
  <c r="B12" i="9" s="1"/>
  <c r="E11" i="9"/>
  <c r="B11" i="9" s="1"/>
  <c r="E10" i="9"/>
  <c r="B10" i="9" s="1"/>
  <c r="E9" i="9"/>
  <c r="B9" i="9" s="1"/>
  <c r="E8" i="9"/>
  <c r="B8" i="9" s="1"/>
  <c r="E7" i="9"/>
  <c r="B7" i="9" s="1"/>
  <c r="E6" i="9"/>
  <c r="B6" i="9" s="1"/>
  <c r="E5" i="9"/>
  <c r="B272" i="9"/>
  <c r="F20" i="9"/>
  <c r="B274" i="9"/>
  <c r="E20" i="9"/>
  <c r="I7" i="3" s="1"/>
  <c r="B5" i="9" l="1"/>
  <c r="E4" i="9"/>
  <c r="B15" i="9"/>
  <c r="E14" i="9"/>
  <c r="F3" i="9"/>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<sst xmlns="http://schemas.openxmlformats.org/spreadsheetml/2006/main" count="4359" uniqueCount="3423">
  <si>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</si>
  <si>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</si>
  <si>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</si>
  <si>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</si>
  <si>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</si>
  <si>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</si>
  <si>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</si>
  <si>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</si>
  <si>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</si>
  <si>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</si>
  <si>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</si>
  <si>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</si>
  <si>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</si>
  <si>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</si>
  <si>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</si>
  <si>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</si>
  <si>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</si>
  <si>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</si>
  <si>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</si>
  <si>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</si>
  <si>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</si>
  <si>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</si>
  <si>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</si>
  <si>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</si>
  <si>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</si>
  <si>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</si>
  <si>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</si>
  <si>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</si>
  <si>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</si>
  <si>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</si>
  <si>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</si>
  <si>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</si>
  <si>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</si>
  <si>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</si>
  <si>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</si>
  <si>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</si>
  <si>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</si>
  <si>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</si>
  <si>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</si>
  <si>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</si>
  <si>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</si>
  <si>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</si>
  <si>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</si>
  <si>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</si>
  <si>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</si>
  <si>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</si>
  <si>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</si>
  <si>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</si>
  <si>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15325 - Osnovna škola kralja Tomislava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</si>
  <si>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</si>
  <si>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</si>
  <si>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</si>
  <si>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</si>
  <si>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</si>
  <si>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</si>
  <si>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</si>
  <si>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</si>
  <si>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</si>
  <si>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</si>
  <si>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</si>
  <si>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</si>
  <si>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</si>
  <si>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</si>
  <si>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</si>
  <si>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</si>
  <si>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</si>
  <si>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</si>
  <si>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</si>
  <si>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</si>
  <si>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</si>
  <si>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</si>
  <si>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</si>
  <si>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</si>
  <si>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</si>
  <si>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</si>
  <si>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</si>
  <si>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</si>
  <si>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</si>
  <si>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</si>
  <si>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</si>
  <si>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</si>
  <si>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</si>
  <si>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</si>
  <si>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</si>
  <si>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</si>
  <si>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</si>
  <si>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</si>
  <si>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</si>
  <si>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</si>
  <si>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</si>
  <si>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</si>
  <si>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</si>
  <si>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</si>
  <si>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</si>
  <si>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</si>
  <si>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</si>
  <si>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</si>
  <si>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</si>
  <si>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</si>
  <si>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</si>
  <si>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</si>
  <si>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</si>
  <si>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</si>
  <si>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</si>
  <si>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</si>
  <si>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</si>
  <si>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</si>
  <si>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</si>
  <si>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</si>
  <si>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</si>
  <si>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</si>
  <si>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</si>
  <si>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</si>
  <si>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</si>
  <si>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</si>
  <si>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</si>
  <si>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</si>
  <si>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</si>
  <si>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</si>
  <si>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</si>
  <si>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</si>
  <si>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</si>
  <si>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</si>
  <si>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</si>
  <si>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</si>
  <si>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</si>
  <si>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</si>
  <si>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</si>
  <si>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</si>
  <si>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</si>
  <si>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</si>
  <si>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</si>
  <si>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</si>
  <si>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</si>
  <si>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</si>
  <si>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</si>
  <si>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</si>
  <si>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</si>
  <si>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</si>
  <si>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</si>
  <si>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</si>
  <si>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</si>
  <si>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</si>
  <si>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</si>
  <si>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</si>
  <si>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</si>
  <si>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</si>
  <si>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</si>
  <si>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</si>
  <si>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</si>
  <si>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</si>
  <si>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</si>
  <si>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</si>
  <si>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</si>
  <si>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</si>
  <si>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</si>
  <si>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</si>
  <si>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</si>
  <si>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</si>
  <si>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</si>
  <si>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</si>
  <si>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</si>
  <si>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</si>
  <si>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</si>
  <si>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</si>
  <si>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</si>
  <si>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</si>
  <si>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</si>
  <si>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</si>
  <si>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</si>
  <si>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</si>
  <si>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</si>
  <si>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</si>
  <si>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</si>
  <si>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</si>
  <si>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</si>
  <si>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</si>
  <si>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</si>
  <si>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</si>
  <si>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</si>
  <si>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</si>
  <si>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</si>
  <si>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</si>
  <si>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</si>
  <si>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</si>
  <si>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</si>
  <si>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</si>
  <si>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</si>
  <si>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</si>
  <si>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</si>
  <si>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</si>
  <si>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</si>
  <si>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</si>
  <si>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</si>
  <si>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</si>
  <si>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</si>
  <si>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</si>
  <si>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</si>
  <si>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</si>
  <si>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</si>
  <si>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</si>
  <si>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</si>
  <si>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</si>
  <si>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</si>
  <si>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</si>
  <si>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</si>
  <si>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</si>
  <si>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</si>
  <si>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</si>
  <si>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</si>
  <si>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</si>
  <si>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</si>
  <si>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</si>
  <si>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</si>
  <si>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</si>
  <si>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</si>
  <si>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</si>
  <si>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</si>
  <si>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</si>
  <si>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</si>
  <si>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</si>
  <si>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</si>
  <si>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</si>
  <si>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</si>
  <si>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</si>
  <si>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</si>
  <si>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</si>
  <si>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</si>
  <si>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</si>
  <si>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</si>
  <si>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</si>
  <si>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</si>
  <si>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</si>
  <si>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</si>
  <si>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</si>
  <si>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</si>
  <si>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</si>
  <si>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</si>
  <si>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</si>
  <si>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</si>
  <si>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</si>
  <si>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</si>
  <si>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</si>
  <si>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</si>
  <si>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</si>
  <si>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</si>
  <si>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</si>
  <si>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</si>
  <si>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</si>
  <si>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</si>
  <si>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</si>
  <si>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</si>
  <si>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</si>
  <si>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</si>
  <si>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</si>
  <si>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</si>
  <si>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</si>
  <si>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</si>
  <si>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</si>
  <si>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</si>
  <si>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</si>
  <si>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</si>
  <si>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</si>
  <si>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</si>
  <si>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</si>
  <si>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</si>
  <si>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</si>
  <si>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</si>
  <si>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</si>
  <si>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</si>
  <si>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</si>
  <si>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</si>
  <si>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</si>
  <si>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</si>
  <si>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</si>
  <si>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</si>
  <si>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</si>
  <si>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</si>
  <si>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</si>
  <si>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</si>
  <si>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</si>
  <si>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</si>
  <si>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</si>
  <si>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</si>
  <si>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</si>
  <si>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</si>
  <si>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</si>
  <si>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</si>
  <si>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</si>
  <si>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</si>
  <si>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</si>
  <si>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</si>
  <si>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</si>
  <si>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</si>
  <si>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</si>
  <si>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</si>
  <si>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</si>
  <si>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</si>
  <si>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</si>
  <si>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</si>
  <si>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</si>
  <si>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</si>
  <si>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</si>
  <si>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</si>
  <si>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</si>
  <si>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</si>
  <si>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</si>
  <si>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</si>
  <si>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</si>
  <si>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</si>
  <si>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</si>
  <si>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</si>
  <si>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</si>
  <si>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</si>
  <si>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</si>
  <si>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</si>
  <si>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</si>
  <si>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</si>
  <si>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</si>
  <si>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</si>
  <si>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</si>
  <si>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</si>
  <si>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</si>
  <si>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</si>
  <si>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</si>
  <si>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</si>
  <si>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</si>
  <si>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</si>
  <si>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</si>
  <si>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</si>
  <si>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</si>
  <si>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</si>
  <si>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</si>
  <si>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</si>
  <si>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</si>
  <si>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</si>
  <si>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</si>
  <si>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</si>
  <si>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</si>
  <si>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</si>
  <si>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</si>
  <si>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</si>
  <si>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</si>
  <si>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</si>
  <si>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</si>
  <si>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</si>
  <si>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</si>
  <si>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</si>
  <si>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</si>
  <si>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</si>
  <si>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</si>
  <si>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</si>
  <si>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</si>
  <si>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</si>
  <si>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</si>
  <si>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</si>
  <si>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</si>
  <si>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</si>
  <si>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</si>
  <si>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</si>
  <si>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</si>
  <si>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</si>
  <si>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</si>
  <si>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</si>
  <si>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</si>
  <si>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</si>
  <si>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</si>
  <si>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</si>
  <si>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</si>
  <si>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</si>
  <si>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</si>
  <si>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</si>
  <si>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</si>
  <si>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</si>
  <si>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</si>
  <si>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</si>
  <si>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</si>
  <si>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</si>
  <si>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</si>
  <si>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</si>
  <si>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</si>
  <si>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</si>
  <si>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</si>
  <si>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</si>
  <si>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</si>
  <si>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</si>
  <si>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</si>
  <si>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</si>
  <si>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</si>
  <si>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</si>
  <si>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</si>
  <si>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</si>
  <si>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</si>
  <si>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</si>
  <si>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</si>
  <si>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</si>
  <si>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</si>
  <si>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</si>
  <si>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</si>
  <si>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</si>
  <si>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</si>
  <si>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</si>
  <si>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</si>
  <si>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</si>
  <si>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</si>
  <si>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</si>
  <si>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</si>
  <si>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</si>
  <si>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</si>
  <si>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</si>
  <si>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</si>
  <si>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</si>
  <si>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</si>
  <si>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</si>
  <si>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</si>
  <si>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</si>
  <si>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</si>
  <si>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</si>
  <si>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</si>
  <si>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</si>
  <si>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</si>
  <si>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</si>
  <si>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</si>
  <si>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</si>
  <si>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</si>
  <si>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</si>
  <si>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</si>
  <si>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</si>
  <si>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</si>
  <si>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</si>
  <si>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</si>
  <si>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</si>
  <si>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</si>
  <si>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</si>
  <si>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</si>
  <si>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</si>
  <si>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</si>
  <si>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</si>
  <si>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</si>
  <si>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</si>
  <si>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</si>
  <si>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</si>
  <si>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</si>
  <si>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</si>
  <si>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</si>
  <si>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</si>
  <si>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</si>
  <si>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</si>
  <si>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</si>
  <si>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</si>
  <si>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</si>
  <si>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</si>
  <si>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</si>
  <si>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</si>
  <si>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</si>
  <si>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</si>
  <si>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</si>
  <si>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</si>
  <si>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</si>
  <si>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</si>
  <si>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</si>
  <si>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</si>
  <si>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</si>
  <si>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</si>
  <si>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</si>
  <si>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</si>
  <si>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</si>
  <si>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</si>
  <si>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</si>
  <si>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</si>
  <si>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</si>
  <si>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</si>
  <si>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</si>
  <si>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</si>
  <si>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</si>
  <si>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</si>
  <si>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</si>
  <si>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</si>
  <si>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</si>
  <si>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</si>
  <si>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</si>
  <si>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</si>
  <si>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</si>
  <si>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</si>
  <si>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</si>
  <si>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</si>
  <si>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</si>
  <si>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</si>
  <si>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</si>
  <si>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</si>
  <si>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</si>
  <si>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</si>
  <si>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</si>
  <si>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</si>
  <si>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</si>
  <si>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</si>
  <si>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</si>
  <si>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</si>
  <si>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</si>
  <si>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</si>
  <si>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</si>
  <si>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</si>
  <si>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</si>
  <si>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</si>
  <si>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</si>
  <si>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</si>
  <si>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</si>
  <si>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</si>
  <si>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</si>
  <si>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</si>
  <si>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</si>
  <si>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</si>
  <si>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</si>
  <si>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</si>
  <si>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</si>
  <si>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</si>
  <si>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</si>
  <si>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</si>
  <si>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</si>
  <si>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</si>
  <si>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</si>
  <si>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</si>
  <si>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</si>
  <si>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</si>
  <si>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</si>
  <si>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</si>
  <si>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</si>
  <si>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</si>
  <si>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</si>
  <si>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</si>
  <si>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</si>
  <si>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</si>
  <si>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</si>
  <si>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</si>
  <si>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</si>
  <si>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</si>
  <si>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</si>
  <si>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</si>
  <si>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</si>
  <si>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</si>
  <si>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</si>
  <si>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</si>
  <si>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</si>
  <si>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</si>
  <si>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</si>
  <si>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</si>
  <si>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</si>
  <si>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</si>
  <si>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</si>
  <si>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</si>
  <si>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</si>
  <si>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</si>
  <si>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</si>
  <si>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</si>
  <si>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</si>
  <si>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</si>
  <si>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</si>
  <si>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</si>
  <si>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</si>
  <si>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</si>
  <si>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</si>
  <si>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</si>
  <si>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</si>
  <si>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</si>
  <si>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</si>
  <si>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</si>
  <si>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</si>
  <si>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</si>
  <si>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</si>
  <si>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</si>
  <si>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</si>
  <si>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</si>
  <si>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</si>
  <si>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</si>
  <si>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</si>
  <si>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</si>
  <si>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</si>
  <si>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</si>
  <si>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</si>
  <si>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</si>
  <si>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</si>
  <si>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</si>
  <si>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</si>
  <si>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</si>
  <si>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</si>
  <si>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</si>
  <si>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</si>
  <si>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</si>
  <si>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</si>
  <si>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</si>
  <si>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</si>
  <si>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</si>
  <si>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</si>
  <si>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</si>
  <si>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</si>
  <si>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</si>
  <si>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</si>
  <si>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</si>
  <si>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</si>
  <si>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</si>
  <si>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</si>
  <si>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</si>
  <si>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</si>
  <si>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</si>
  <si>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</si>
  <si>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</si>
  <si>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</si>
  <si>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</si>
  <si>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</si>
  <si>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</si>
  <si>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</si>
  <si>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</si>
  <si>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</si>
  <si>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</si>
  <si>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</si>
  <si>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</si>
  <si>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</si>
  <si>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</si>
  <si>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</si>
  <si>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</si>
  <si>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</si>
  <si>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</si>
  <si>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</si>
  <si>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</si>
  <si>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</si>
  <si>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</si>
  <si>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</si>
  <si>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</si>
  <si>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</si>
  <si>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</si>
  <si>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</si>
  <si>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</si>
  <si>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</si>
  <si>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</si>
  <si>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</si>
  <si>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</si>
  <si>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</si>
  <si>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</si>
  <si>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</si>
  <si>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</si>
  <si>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</si>
  <si>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</si>
  <si>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</si>
  <si>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</si>
  <si>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</si>
  <si>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</si>
  <si>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</si>
  <si>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</si>
  <si>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</si>
  <si>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</si>
  <si>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</si>
  <si>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</si>
  <si>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</si>
  <si>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</si>
  <si>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</si>
  <si>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</si>
  <si>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</si>
  <si>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</si>
  <si>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</si>
  <si>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</si>
  <si>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</si>
  <si>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</si>
  <si>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</si>
  <si>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</si>
  <si>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</si>
  <si>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</si>
  <si>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</si>
  <si>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</si>
  <si>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</si>
  <si>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</si>
  <si>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</si>
  <si>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</si>
  <si>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</si>
  <si>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</si>
  <si>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</si>
  <si>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</si>
  <si>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</si>
  <si>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</si>
  <si>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</si>
  <si>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</si>
  <si>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</si>
  <si>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</si>
  <si>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</si>
  <si>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</si>
  <si>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</si>
  <si>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</si>
  <si>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</si>
  <si>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</si>
  <si>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</si>
  <si>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</si>
  <si>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</si>
  <si>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</si>
  <si>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</si>
  <si>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</si>
  <si>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</si>
  <si>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</si>
  <si>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</si>
  <si>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</si>
  <si>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</si>
  <si>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</si>
  <si>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</si>
  <si>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</si>
  <si>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</si>
  <si>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</si>
  <si>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</si>
  <si>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</si>
  <si>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</si>
  <si>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</si>
  <si>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</si>
  <si>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</si>
  <si>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</si>
  <si>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</si>
  <si>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</si>
  <si>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</si>
  <si>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</si>
  <si>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</si>
  <si>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</si>
  <si>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</si>
  <si>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</si>
  <si>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</si>
  <si>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</si>
  <si>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</si>
  <si>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</si>
  <si>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</si>
  <si>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</si>
  <si>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</si>
  <si>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</si>
  <si>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</si>
  <si>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</si>
  <si>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</si>
  <si>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</si>
  <si>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</si>
  <si>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</si>
  <si>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</si>
  <si>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</si>
  <si>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</si>
  <si>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</si>
  <si>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</si>
  <si>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</si>
  <si>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</si>
  <si>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</si>
  <si>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</si>
  <si>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</si>
  <si>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</si>
  <si>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</si>
  <si>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</si>
  <si>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</si>
  <si>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</si>
  <si>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</si>
  <si>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</si>
  <si>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</si>
  <si>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</si>
  <si>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</si>
  <si>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</si>
  <si>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</si>
  <si>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</si>
  <si>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</si>
  <si>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</si>
  <si>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</si>
  <si>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</si>
  <si>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</si>
  <si>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</si>
  <si>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</si>
  <si>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</si>
  <si>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</si>
  <si>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</si>
  <si>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</si>
  <si>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</si>
  <si>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</si>
  <si>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</si>
  <si>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</si>
  <si>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</si>
  <si>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</si>
  <si>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</si>
  <si>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</si>
  <si>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</si>
  <si>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</si>
  <si>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</si>
  <si>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</si>
  <si>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</si>
  <si>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</si>
  <si>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</si>
  <si>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</si>
  <si>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</si>
  <si>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</si>
  <si>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</si>
  <si>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</si>
  <si>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</si>
  <si>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</si>
  <si>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</si>
  <si>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</si>
  <si>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</si>
  <si>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</si>
  <si>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</si>
  <si>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</si>
  <si>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</si>
  <si>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</si>
  <si>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</si>
  <si>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</si>
  <si>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</si>
  <si>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</si>
  <si>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</si>
  <si>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</si>
  <si>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</si>
  <si>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</si>
  <si>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</si>
  <si>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</si>
  <si>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</si>
  <si>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</si>
  <si>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</si>
  <si>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</si>
  <si>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</si>
  <si>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</si>
  <si>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</si>
  <si>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</si>
  <si>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</si>
  <si>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</si>
  <si>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</si>
  <si>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</si>
  <si>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</si>
  <si>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</si>
  <si>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</si>
  <si>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</si>
  <si>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</si>
  <si>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</si>
  <si>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</si>
  <si>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</si>
  <si>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</si>
  <si>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</si>
  <si>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</si>
  <si>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</si>
  <si>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</si>
  <si>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</si>
  <si>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</si>
  <si>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</si>
  <si>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</si>
  <si>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</si>
  <si>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</si>
  <si>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</si>
  <si>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</si>
  <si>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</si>
  <si>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</si>
  <si>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</si>
  <si>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</si>
  <si>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</si>
  <si>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</si>
  <si>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</si>
  <si>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</si>
  <si>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</si>
  <si>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</si>
  <si>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</si>
  <si>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</si>
  <si>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</si>
  <si>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</si>
  <si>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</si>
  <si>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</si>
  <si>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</si>
  <si>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</si>
  <si>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</si>
  <si>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</si>
  <si>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</si>
  <si>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</si>
  <si>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</si>
  <si>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</si>
  <si>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</si>
  <si>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</si>
  <si>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</si>
  <si>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</si>
  <si>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</si>
  <si>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</si>
  <si>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</si>
  <si>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</si>
  <si>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</si>
  <si>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</si>
  <si>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</si>
  <si>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</si>
  <si>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</si>
  <si>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</si>
  <si>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</si>
  <si>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</si>
  <si>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</si>
  <si>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</si>
  <si>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</si>
  <si>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</si>
  <si>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</si>
  <si>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</si>
  <si>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</si>
  <si>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</si>
  <si>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</si>
  <si>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</si>
  <si>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</si>
  <si>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</si>
  <si>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</si>
  <si>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</si>
  <si>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</si>
  <si>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</si>
  <si>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</si>
  <si>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</si>
  <si>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</si>
  <si>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</si>
  <si>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</si>
  <si>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</si>
  <si>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</si>
  <si>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</si>
  <si>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</si>
  <si>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</si>
  <si>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</si>
  <si>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</si>
  <si>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</si>
  <si>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</si>
  <si>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</si>
  <si>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</si>
  <si>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</si>
  <si>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</si>
  <si>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</si>
  <si>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</si>
  <si>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</si>
  <si>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</si>
  <si>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</si>
  <si>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</si>
  <si>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</si>
  <si>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</si>
  <si>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</si>
  <si>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</si>
  <si>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</si>
  <si>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</si>
  <si>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</si>
  <si>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</si>
  <si>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</si>
  <si>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</si>
  <si>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</si>
  <si>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</si>
  <si>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</si>
  <si>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</si>
  <si>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</si>
  <si>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</si>
  <si>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</si>
  <si>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</si>
  <si>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</si>
  <si>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</si>
  <si>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</si>
  <si>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</si>
  <si>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</si>
  <si>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</si>
  <si>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</si>
  <si>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</si>
  <si>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</si>
  <si>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</si>
  <si>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</si>
  <si>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</si>
  <si>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</si>
  <si>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</si>
  <si>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</si>
  <si>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</si>
  <si>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</si>
  <si>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</si>
  <si>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</si>
  <si>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</si>
  <si>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</si>
  <si>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</si>
  <si>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</si>
  <si>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</si>
  <si>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</si>
  <si>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</si>
  <si>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</si>
  <si>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</si>
  <si>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</si>
  <si>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</si>
  <si>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</si>
  <si>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</si>
  <si>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</si>
  <si>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</si>
  <si>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</si>
  <si>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</si>
  <si>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</si>
  <si>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</si>
  <si>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</si>
  <si>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</si>
  <si>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</si>
  <si>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</si>
  <si>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</si>
  <si>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</si>
  <si>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</si>
  <si>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</si>
  <si>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</si>
  <si>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</si>
  <si>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</si>
  <si>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</si>
  <si>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</si>
  <si>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</si>
  <si>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</si>
  <si>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</si>
  <si>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</si>
  <si>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</si>
  <si>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</si>
  <si>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</si>
  <si>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</si>
  <si>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</si>
  <si>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</si>
  <si>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</si>
  <si>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</si>
  <si>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</si>
  <si>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</si>
  <si>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</si>
  <si>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</si>
  <si>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</si>
  <si>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</si>
  <si>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</si>
  <si>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</si>
  <si>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</si>
  <si>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</si>
  <si>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</si>
  <si>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</si>
  <si>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</si>
  <si>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</si>
  <si>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</si>
  <si>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</si>
  <si>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</si>
  <si>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</si>
  <si>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</si>
  <si>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</si>
  <si>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</si>
  <si>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</si>
  <si>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</si>
  <si>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</si>
  <si>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</si>
  <si>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</si>
  <si>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</si>
  <si>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</si>
  <si>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</si>
  <si>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</si>
  <si>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</si>
  <si>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</si>
  <si>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</si>
  <si>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</si>
  <si>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</si>
  <si>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</si>
  <si>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</si>
  <si>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</si>
  <si>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</si>
  <si>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</si>
  <si>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</si>
  <si>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</si>
  <si>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</si>
  <si>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</si>
  <si>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</si>
  <si>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</si>
  <si>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</si>
  <si>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</si>
  <si>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</si>
  <si>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</si>
  <si>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</si>
  <si>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</si>
  <si>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</si>
  <si>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</si>
  <si>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</si>
  <si>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</si>
  <si>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</si>
  <si>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</si>
  <si>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</si>
  <si>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</si>
  <si>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</si>
  <si>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</si>
  <si>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</si>
  <si>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</si>
  <si>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</si>
  <si>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</si>
  <si>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</si>
  <si>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</si>
  <si>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</si>
  <si>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</si>
  <si>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</si>
  <si>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</si>
  <si>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</si>
  <si>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</si>
  <si>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</si>
  <si>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</si>
  <si>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</si>
  <si>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</si>
  <si>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</si>
  <si>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</si>
  <si>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</si>
  <si>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</si>
  <si>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</si>
  <si>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</si>
  <si>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</si>
  <si>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</si>
  <si>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</si>
  <si>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</si>
  <si>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</si>
  <si>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</si>
  <si>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</si>
  <si>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</si>
  <si>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</si>
  <si>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</si>
  <si>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</si>
  <si>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</si>
  <si>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</si>
  <si>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</si>
  <si>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</si>
  <si>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</si>
  <si>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</si>
  <si>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</si>
  <si>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</si>
  <si>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</si>
  <si>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</si>
  <si>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</si>
  <si>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</si>
  <si>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</si>
  <si>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</si>
  <si>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</si>
  <si>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</si>
  <si>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</si>
  <si>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</si>
  <si>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</si>
  <si>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</si>
  <si>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</si>
  <si>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</si>
  <si>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</si>
  <si>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</si>
  <si>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</si>
  <si>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</si>
  <si>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</si>
  <si>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</si>
  <si>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</si>
  <si>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</si>
  <si>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</si>
  <si>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</si>
  <si>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</si>
  <si>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</si>
  <si>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</si>
  <si>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</si>
  <si>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</si>
  <si>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</si>
  <si>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</si>
  <si>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</si>
  <si>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</si>
  <si>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</si>
  <si>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</si>
  <si>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</si>
  <si>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</si>
  <si>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</si>
  <si>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</si>
  <si>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</si>
  <si>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</si>
  <si>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</si>
  <si>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</si>
  <si>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</si>
  <si>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</si>
  <si>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</si>
  <si>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</si>
  <si>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</si>
  <si>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</si>
  <si>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</si>
  <si>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</si>
  <si>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</si>
  <si>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</si>
  <si>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</si>
  <si>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</si>
  <si>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</si>
  <si>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</si>
  <si>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</si>
  <si>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</si>
  <si>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</si>
  <si>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</si>
  <si>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</si>
  <si>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</si>
  <si>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</si>
  <si>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</si>
  <si>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</si>
  <si>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</si>
  <si>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</si>
  <si>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</si>
  <si>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</si>
  <si>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</si>
  <si>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</si>
  <si>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</si>
  <si>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</si>
  <si>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</si>
  <si>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</si>
  <si>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</si>
  <si>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</si>
  <si>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</si>
  <si>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</si>
  <si>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</si>
  <si>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</si>
  <si>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</si>
  <si>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</si>
  <si>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</si>
  <si>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</si>
  <si>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</si>
  <si>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</si>
  <si>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</si>
  <si>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</si>
  <si>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</si>
  <si>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</si>
  <si>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</si>
  <si>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</si>
  <si>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</si>
  <si>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</si>
  <si>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</si>
  <si>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</si>
  <si>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</si>
  <si>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</si>
  <si>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</si>
  <si>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</si>
  <si>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</si>
  <si>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</si>
  <si>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</si>
  <si>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</si>
  <si>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</si>
  <si>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</si>
  <si>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</si>
  <si>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</si>
  <si>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</si>
  <si>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</si>
  <si>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</si>
  <si>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</si>
  <si>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</si>
  <si>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</si>
  <si>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</si>
  <si>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</si>
  <si>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</si>
  <si>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</si>
  <si>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</si>
  <si>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</si>
  <si>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</si>
  <si>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</si>
  <si>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</si>
  <si>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</si>
  <si>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</si>
  <si>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</si>
  <si>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</si>
  <si>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</si>
  <si>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</si>
  <si>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</si>
  <si>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</si>
  <si>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</si>
  <si>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</si>
  <si>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</si>
  <si>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</si>
  <si>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</si>
  <si>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</si>
  <si>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</si>
  <si>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</si>
  <si>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</si>
  <si>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</si>
  <si>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</si>
  <si>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</si>
  <si>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</si>
  <si>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</si>
  <si>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</si>
  <si>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</si>
  <si>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</si>
  <si>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</si>
  <si>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</si>
  <si>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</si>
  <si>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</si>
  <si>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</si>
  <si>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</si>
  <si>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</si>
  <si>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</si>
  <si>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</si>
  <si>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</si>
  <si>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</si>
  <si>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</si>
  <si>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</si>
  <si>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</si>
  <si>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</si>
  <si>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</si>
  <si>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</si>
  <si>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</si>
  <si>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</si>
  <si>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</si>
  <si>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</si>
  <si>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</si>
  <si>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</si>
  <si>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</si>
  <si>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</si>
  <si>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</si>
  <si>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</si>
  <si>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</si>
  <si>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</si>
  <si>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</si>
  <si>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</si>
  <si>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</si>
  <si>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</si>
  <si>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</si>
  <si>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</si>
  <si>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</si>
  <si>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</si>
  <si>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</si>
  <si>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</si>
  <si>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</si>
  <si>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</si>
  <si>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</si>
  <si>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</si>
  <si>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</si>
  <si>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</si>
  <si>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</si>
  <si>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</si>
  <si>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</si>
  <si>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</si>
  <si>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</si>
  <si>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</si>
  <si>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</si>
  <si>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</si>
  <si>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</si>
  <si>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</si>
  <si>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</si>
  <si>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</si>
  <si>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</si>
  <si>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</si>
  <si>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</si>
  <si>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</si>
  <si>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</si>
  <si>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</si>
  <si>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</si>
  <si>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</si>
  <si>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</si>
  <si>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</si>
  <si>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</si>
  <si>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</si>
  <si>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</si>
  <si>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</si>
  <si>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</si>
  <si>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</si>
  <si>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</si>
  <si>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</si>
  <si>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</si>
  <si>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</si>
  <si>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</si>
  <si>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</si>
  <si>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</si>
  <si>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</si>
  <si>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</si>
  <si>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</si>
  <si>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</si>
  <si>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</si>
  <si>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</si>
  <si>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</si>
  <si>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</si>
  <si>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</si>
  <si>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</si>
  <si>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</si>
  <si>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</si>
  <si>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</si>
  <si>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</si>
  <si>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</si>
  <si>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</si>
  <si>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</si>
  <si>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</si>
  <si>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</si>
  <si>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</si>
  <si>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</si>
  <si>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</si>
  <si>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</si>
  <si>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</si>
  <si>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</si>
  <si>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</si>
  <si>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</si>
  <si>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</si>
  <si>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</si>
  <si>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</si>
  <si>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</si>
  <si>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</si>
  <si>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</si>
  <si>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</si>
  <si>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</si>
  <si>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</si>
  <si>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</si>
  <si>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</si>
  <si>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</si>
  <si>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</si>
  <si>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</si>
  <si>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</si>
  <si>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</si>
  <si>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</si>
  <si>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</si>
  <si>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</si>
  <si>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</si>
  <si>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</si>
  <si>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</si>
  <si>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</si>
  <si>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</si>
  <si>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</si>
  <si>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</si>
  <si>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</si>
  <si>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</si>
  <si>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</si>
  <si>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</si>
  <si>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</si>
  <si>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</si>
  <si>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</si>
  <si>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</si>
  <si>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</si>
  <si>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</si>
  <si>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</si>
  <si>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</si>
  <si>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</si>
  <si>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</si>
  <si>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</si>
  <si>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</si>
  <si>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</si>
  <si>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</si>
  <si>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</si>
  <si>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</si>
  <si>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</si>
  <si>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</si>
  <si>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</si>
  <si>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</si>
  <si>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</si>
  <si>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</si>
  <si>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</si>
  <si>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</si>
  <si>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</si>
  <si>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</si>
  <si>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</si>
  <si>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</si>
  <si>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</si>
  <si>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</si>
  <si>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</si>
  <si>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</si>
  <si>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</si>
  <si>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</si>
  <si>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</si>
  <si>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</si>
  <si>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</si>
  <si>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</si>
  <si>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</si>
  <si>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</si>
  <si>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</si>
  <si>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</si>
  <si>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</si>
  <si>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</si>
  <si>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</si>
  <si>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</si>
  <si>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</si>
  <si>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</si>
  <si>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</si>
  <si>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</si>
  <si>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</si>
  <si>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</si>
  <si>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</si>
  <si>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</si>
  <si>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</si>
  <si>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</si>
  <si>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</si>
  <si>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</si>
  <si>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</si>
  <si>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</si>
  <si>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</si>
  <si>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</si>
  <si>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</si>
  <si>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</si>
  <si>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</si>
  <si>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</si>
  <si>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</si>
  <si>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</si>
  <si>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</si>
  <si>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</si>
  <si>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</si>
  <si>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</si>
  <si>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</si>
  <si>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</si>
  <si>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</si>
  <si>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</si>
  <si>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</si>
  <si>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</si>
  <si>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</si>
  <si>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</si>
  <si>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</si>
  <si>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</si>
  <si>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</si>
  <si>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</si>
  <si>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</si>
  <si>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</si>
  <si>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</si>
  <si>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</si>
  <si>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</si>
  <si>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</si>
  <si>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</si>
  <si>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</si>
  <si>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</si>
  <si>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</si>
  <si>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</si>
  <si>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</si>
  <si>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</si>
  <si>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</si>
  <si>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</si>
  <si>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</si>
  <si>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</si>
  <si>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</si>
  <si>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</si>
  <si>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</si>
  <si>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</si>
  <si>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</si>
  <si>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</si>
  <si>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</si>
  <si>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</si>
  <si>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</si>
  <si>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</si>
  <si>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</si>
  <si>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</si>
  <si>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</si>
  <si>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</si>
  <si>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</si>
  <si>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</si>
  <si>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</si>
  <si>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</si>
  <si>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</si>
  <si>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</si>
  <si>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</si>
  <si>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</si>
  <si>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</si>
  <si>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</si>
  <si>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</si>
  <si>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</si>
  <si>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</si>
  <si>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</si>
  <si>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</si>
  <si>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</si>
  <si>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</si>
  <si>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</si>
  <si>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</si>
  <si>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</si>
  <si>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</si>
  <si>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</si>
  <si>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</si>
  <si>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</si>
  <si>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</si>
  <si>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</si>
  <si>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</si>
  <si>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</si>
  <si>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</si>
  <si>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</si>
  <si>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</si>
  <si>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</si>
  <si>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</si>
  <si>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</si>
  <si>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</si>
  <si>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</si>
  <si>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</si>
  <si>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</si>
  <si>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</si>
  <si>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</si>
  <si>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</si>
  <si>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</si>
  <si>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</si>
  <si>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</si>
  <si>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</si>
  <si>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</si>
  <si>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</si>
  <si>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</si>
  <si>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</si>
  <si>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</si>
  <si>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</si>
  <si>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</si>
  <si>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</si>
  <si>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</si>
  <si>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</si>
  <si>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</si>
  <si>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</si>
  <si>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</si>
  <si>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</si>
  <si>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</si>
  <si>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</si>
  <si>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</si>
  <si>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</si>
  <si>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</si>
  <si>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</si>
  <si>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</si>
  <si>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</si>
  <si>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</si>
  <si>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</si>
  <si>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</si>
  <si>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</si>
  <si>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</si>
  <si>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</si>
  <si>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</si>
  <si>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</si>
  <si>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</si>
  <si>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</si>
  <si>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</si>
  <si>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</si>
  <si>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</si>
  <si>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</si>
  <si>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</si>
  <si>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</si>
  <si>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</si>
  <si>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</si>
  <si>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</si>
  <si>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</si>
  <si>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</si>
  <si>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</si>
  <si>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</si>
  <si>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</si>
  <si>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</si>
  <si>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</si>
  <si>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</si>
  <si>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</si>
  <si>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</si>
  <si>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</si>
  <si>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</si>
  <si>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</si>
  <si>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</si>
  <si>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</si>
  <si>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</si>
  <si>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</si>
  <si>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</si>
  <si>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</si>
  <si>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</si>
  <si>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</si>
  <si>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</si>
  <si>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</si>
  <si>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</si>
  <si>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</si>
  <si>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</si>
  <si>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</si>
  <si>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</si>
  <si>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</si>
  <si>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</si>
  <si>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</si>
  <si>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</si>
  <si>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</si>
  <si>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</si>
  <si>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</si>
  <si>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</si>
  <si>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</si>
  <si>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</si>
  <si>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</si>
  <si>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</si>
  <si>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</si>
  <si>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</si>
  <si>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</si>
  <si>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</si>
  <si>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</si>
  <si>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</si>
  <si>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</si>
  <si>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</si>
  <si>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</si>
  <si>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</si>
  <si>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</si>
  <si>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</si>
  <si>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</si>
  <si>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</si>
  <si>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</si>
  <si>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</si>
  <si>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</si>
  <si>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</si>
  <si>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</si>
  <si>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</si>
  <si>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</si>
  <si>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</si>
  <si>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</si>
  <si>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</si>
  <si>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</si>
  <si>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</si>
  <si>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</si>
  <si>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</si>
  <si>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</si>
  <si>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</si>
  <si>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</si>
  <si>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</si>
  <si>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</si>
  <si>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</si>
  <si>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</si>
  <si>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</si>
  <si>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</si>
  <si>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</si>
  <si>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</si>
  <si>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</si>
  <si>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</si>
  <si>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</si>
  <si>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</si>
  <si>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</si>
  <si>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</si>
  <si>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</si>
  <si>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</si>
  <si>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</si>
  <si>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</si>
  <si>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</si>
  <si>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</si>
  <si>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</si>
  <si>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</si>
  <si>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</si>
  <si>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</si>
  <si>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</si>
  <si>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</si>
  <si>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</si>
  <si>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</si>
  <si>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</si>
  <si>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</si>
  <si>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</si>
  <si>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</si>
  <si>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</si>
  <si>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</si>
  <si>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</si>
  <si>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</si>
  <si>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</si>
  <si>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</si>
  <si>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</si>
  <si>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</si>
  <si>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</si>
  <si>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</si>
  <si>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</si>
  <si>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</si>
  <si>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</si>
  <si>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</si>
  <si>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</si>
  <si>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</si>
  <si>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</si>
  <si>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</si>
  <si>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</si>
  <si>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</si>
  <si>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</si>
  <si>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</si>
  <si>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</si>
  <si>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</si>
  <si>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</si>
  <si>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</si>
  <si>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</si>
  <si>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</si>
  <si>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</si>
  <si>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</si>
  <si>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</si>
  <si>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</si>
  <si>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</si>
  <si>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</si>
  <si>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</si>
  <si>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</si>
  <si>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</si>
  <si>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</si>
  <si>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</si>
  <si>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</si>
  <si>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</si>
  <si>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</si>
  <si>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</si>
  <si>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</si>
  <si>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</si>
  <si>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</si>
  <si>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</si>
  <si>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</si>
  <si>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</si>
  <si>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</si>
  <si>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</si>
  <si>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</si>
  <si>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</si>
  <si>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</si>
  <si>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</si>
  <si>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</si>
  <si>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</si>
  <si>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</si>
  <si>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</si>
  <si>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</si>
  <si>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</si>
  <si>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</si>
  <si>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</si>
  <si>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</si>
  <si>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</si>
  <si>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</si>
  <si>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</si>
  <si>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</si>
  <si>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</si>
  <si>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</si>
  <si>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</si>
  <si>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</si>
  <si>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</si>
  <si>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</si>
  <si>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</si>
  <si>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</si>
  <si>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</si>
  <si>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</si>
  <si>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</si>
  <si>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</si>
  <si>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</si>
  <si>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</si>
  <si>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</si>
  <si>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</si>
  <si>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</si>
  <si>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</si>
  <si>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</si>
  <si>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</si>
  <si>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</si>
  <si>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</si>
  <si>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</si>
  <si>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</si>
  <si>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</si>
  <si>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</si>
  <si>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</si>
  <si>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</si>
  <si>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</si>
  <si>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</si>
  <si>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</si>
  <si>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</si>
  <si>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</si>
  <si>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</si>
  <si>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</si>
  <si>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</si>
  <si>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</si>
  <si>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</si>
  <si>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</si>
  <si>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</si>
  <si>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</si>
  <si>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</si>
  <si>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</si>
  <si>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</si>
  <si>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</si>
  <si>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</si>
  <si>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</si>
  <si>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</si>
  <si>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</si>
  <si>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</si>
  <si>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</si>
  <si>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</si>
  <si>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</si>
  <si>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</si>
  <si>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</si>
  <si>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</si>
  <si>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</si>
  <si>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</si>
  <si>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</si>
  <si>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</si>
  <si>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</si>
  <si>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</si>
  <si>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</si>
  <si>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</si>
  <si>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</si>
  <si>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</si>
  <si>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</si>
  <si>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</si>
  <si>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</si>
  <si>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</si>
  <si>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</si>
  <si>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</si>
  <si>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</si>
  <si>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</si>
  <si>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</si>
  <si>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</si>
  <si>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</si>
  <si>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</si>
  <si>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</si>
  <si>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</si>
  <si>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</si>
  <si>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</si>
  <si>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</si>
  <si>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</si>
  <si>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</si>
  <si>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</si>
  <si>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</si>
  <si>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</si>
  <si>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</si>
  <si>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</si>
  <si>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</si>
  <si>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</si>
  <si>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</si>
  <si>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</si>
  <si>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</si>
  <si>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</si>
  <si>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</si>
  <si>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</si>
  <si>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</si>
  <si>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</si>
  <si>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</si>
  <si>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</si>
  <si>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</si>
  <si>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</si>
  <si>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</si>
  <si>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</si>
  <si>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</si>
  <si>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</si>
  <si>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</si>
  <si>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</si>
  <si>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</si>
  <si>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</si>
  <si>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</si>
  <si>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</si>
  <si>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</si>
  <si>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</si>
  <si>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</si>
  <si>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</si>
  <si>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</si>
  <si>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</si>
  <si>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</si>
  <si>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</si>
  <si>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</si>
  <si>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</si>
  <si>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</si>
  <si>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</si>
  <si>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</si>
  <si>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</si>
  <si>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</si>
  <si>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</si>
  <si>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</si>
  <si>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</si>
  <si>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</si>
  <si>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</si>
  <si>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</si>
  <si>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</si>
  <si>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</si>
  <si>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</si>
  <si>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</si>
  <si>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</si>
  <si>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</si>
  <si>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</si>
  <si>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</si>
  <si>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</si>
  <si>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</si>
  <si>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</si>
  <si>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</si>
  <si>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</si>
  <si>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</si>
  <si>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</si>
  <si>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</si>
  <si>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</si>
  <si>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</si>
  <si>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</si>
  <si>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</si>
  <si>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</si>
  <si>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</si>
  <si>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</si>
  <si>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</si>
  <si>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</si>
  <si>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</si>
  <si>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</si>
  <si>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</si>
  <si>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</si>
  <si>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</si>
  <si>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</si>
  <si>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</si>
  <si>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</si>
  <si>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</si>
  <si>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</si>
  <si>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</si>
  <si>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</si>
  <si>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</si>
  <si>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</si>
  <si>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</si>
  <si>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</si>
  <si>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</si>
  <si>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</si>
  <si>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</si>
  <si>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</si>
  <si>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</si>
  <si>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</si>
  <si>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</si>
  <si>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</si>
  <si>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</si>
  <si>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</si>
  <si>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</si>
  <si>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</si>
  <si>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</si>
  <si>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</si>
  <si>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</si>
  <si>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</si>
  <si>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</si>
  <si>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</si>
  <si>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</si>
  <si>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</si>
  <si>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</si>
  <si>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</si>
  <si>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</si>
  <si>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</si>
  <si>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</si>
  <si>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</si>
  <si>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</si>
  <si>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</si>
  <si>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</si>
  <si>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</si>
  <si>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</si>
  <si>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</si>
  <si>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</si>
  <si>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</si>
  <si>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</si>
  <si>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</si>
  <si>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</si>
  <si>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</si>
  <si>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</si>
  <si>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</si>
  <si>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</si>
  <si>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</si>
  <si>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</si>
  <si>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</si>
  <si>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</si>
  <si>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</si>
  <si>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</si>
  <si>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</si>
  <si>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</si>
  <si>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</si>
  <si>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</si>
  <si>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</si>
  <si>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</si>
  <si>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</si>
  <si>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</si>
  <si>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</si>
  <si>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</si>
  <si>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</si>
  <si>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</si>
  <si>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</si>
  <si>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</si>
  <si>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</si>
  <si>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</si>
  <si>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</si>
  <si>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</si>
  <si>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</si>
  <si>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</si>
  <si>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</si>
  <si>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</si>
  <si>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</si>
  <si>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</si>
  <si>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</si>
  <si>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</si>
  <si>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</si>
  <si>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</si>
  <si>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</si>
  <si>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</si>
  <si>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</si>
  <si>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</si>
  <si>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</si>
  <si>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</si>
  <si>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</si>
  <si>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</si>
  <si>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</si>
  <si>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</si>
  <si>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</si>
  <si>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</si>
  <si>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</si>
  <si>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</si>
  <si>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</si>
  <si>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</si>
  <si>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</si>
  <si>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</si>
  <si>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</si>
  <si>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</si>
  <si>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</si>
  <si>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</si>
  <si>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</si>
  <si>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</si>
  <si>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</si>
  <si>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</si>
  <si>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</si>
  <si>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</si>
  <si>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</si>
  <si>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</si>
  <si>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</si>
  <si>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</si>
  <si>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</si>
  <si>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</si>
  <si>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</si>
  <si>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</si>
  <si>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</si>
  <si>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</si>
  <si>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</si>
  <si>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</si>
  <si>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</si>
  <si>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</si>
  <si>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</si>
  <si>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</si>
  <si>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</si>
  <si>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</si>
  <si>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</si>
  <si>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</si>
  <si>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</si>
  <si>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</si>
  <si>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</si>
  <si>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</si>
  <si>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</si>
  <si>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</si>
  <si>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</si>
  <si>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</si>
  <si>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</si>
  <si>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</si>
  <si>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</si>
  <si>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</si>
  <si>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</si>
  <si>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</si>
  <si>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</si>
  <si>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</si>
  <si>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</si>
  <si>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</si>
  <si>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</si>
  <si>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</si>
  <si>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</si>
  <si>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</si>
  <si>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</si>
  <si>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</si>
  <si>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</si>
  <si>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</si>
  <si>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</si>
  <si>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</si>
  <si>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</si>
  <si>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</si>
  <si>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</si>
  <si>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</si>
  <si>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</si>
  <si>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</si>
  <si>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</si>
  <si>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</si>
  <si>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</si>
  <si>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</si>
  <si>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</si>
  <si>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</si>
  <si>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</si>
  <si>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</si>
  <si>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</si>
  <si>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</si>
  <si>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</si>
  <si>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</si>
  <si>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</si>
  <si>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</si>
  <si>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</si>
  <si>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</si>
  <si>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</si>
  <si>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</si>
  <si>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</si>
  <si>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</si>
  <si>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</si>
  <si>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</si>
  <si>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</si>
  <si>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</si>
  <si>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</si>
  <si>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</si>
  <si>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</si>
  <si>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</si>
  <si>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</si>
  <si>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</si>
  <si>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</si>
  <si>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</si>
  <si>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</si>
  <si>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</si>
  <si>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</si>
  <si>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</si>
  <si>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</si>
  <si>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</si>
  <si>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</si>
  <si>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</si>
  <si>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</si>
  <si>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</si>
  <si>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</si>
  <si>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</si>
  <si>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</si>
  <si>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</si>
  <si>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</si>
  <si>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</si>
  <si>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</si>
  <si>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</si>
  <si>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</si>
  <si>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</si>
  <si>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</si>
  <si>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</si>
  <si>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</si>
  <si>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</si>
  <si>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</si>
  <si>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</si>
  <si>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</si>
  <si>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</si>
  <si>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</si>
  <si>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</si>
  <si>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</si>
  <si>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</si>
  <si>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</si>
  <si>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</si>
  <si>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</si>
  <si>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</si>
  <si>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</si>
  <si>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</si>
  <si>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</si>
  <si>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</si>
  <si>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</si>
  <si>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</si>
  <si>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</si>
  <si>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</si>
  <si>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</si>
  <si>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</si>
  <si>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</si>
  <si>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</si>
  <si>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</si>
  <si>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</si>
  <si>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</si>
  <si>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</si>
  <si>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</si>
  <si>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</si>
  <si>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</si>
  <si>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</si>
  <si>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</si>
  <si>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</si>
  <si>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</si>
  <si>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</si>
  <si>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</si>
  <si>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</si>
  <si>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</si>
  <si>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</si>
  <si>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</si>
  <si>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</si>
  <si>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</si>
  <si>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</si>
  <si>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</si>
  <si>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</si>
  <si>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</si>
  <si>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</si>
  <si>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</si>
  <si>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</si>
  <si>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</si>
  <si>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</si>
  <si>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</si>
  <si>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</si>
  <si>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</si>
  <si>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</si>
  <si>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</si>
  <si>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</si>
  <si>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</si>
  <si>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</si>
  <si>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</si>
  <si>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</si>
  <si>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</si>
  <si>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</si>
  <si>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</si>
  <si>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</si>
  <si>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</si>
  <si>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</si>
  <si>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</si>
  <si>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</si>
  <si>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</si>
  <si>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</si>
  <si>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</si>
  <si>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</si>
  <si>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</si>
  <si>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</si>
  <si>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</si>
  <si>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</si>
  <si>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</si>
  <si>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</si>
  <si>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</si>
  <si>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</si>
  <si>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</si>
  <si>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</si>
  <si>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</si>
  <si>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</si>
  <si>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</si>
  <si>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</si>
  <si>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</si>
  <si>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</si>
  <si>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</si>
  <si>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</si>
  <si>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</si>
  <si>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</si>
  <si>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</si>
  <si>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</si>
  <si>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</si>
  <si>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</si>
  <si>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</si>
  <si>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</si>
  <si>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</si>
  <si>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</si>
  <si>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</si>
  <si>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</si>
  <si>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</si>
  <si>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</si>
  <si>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</si>
  <si>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</si>
  <si>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</si>
  <si>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</si>
  <si>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</si>
  <si>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</si>
  <si>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</si>
  <si>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</si>
  <si>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</si>
  <si>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</si>
  <si>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</si>
  <si>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</si>
  <si>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</si>
  <si>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</si>
  <si>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</si>
  <si>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</si>
  <si>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</si>
  <si>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</si>
  <si>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</si>
  <si>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</si>
  <si>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</si>
  <si>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</si>
  <si>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</si>
  <si>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</si>
  <si>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</si>
  <si>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</si>
  <si>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</si>
  <si>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</si>
  <si>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</si>
  <si>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</si>
  <si>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</si>
  <si>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</si>
  <si>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</si>
  <si>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</si>
  <si>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</si>
  <si>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</si>
  <si>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</si>
  <si>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</si>
  <si>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</si>
  <si>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</si>
  <si>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</si>
  <si>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</si>
  <si>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</si>
  <si>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</si>
  <si>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</si>
  <si>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</si>
  <si>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</si>
  <si>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</si>
  <si>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</si>
  <si>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</si>
  <si>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</si>
  <si>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</si>
  <si>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</si>
  <si>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</si>
  <si>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</si>
  <si>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</si>
  <si>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</si>
  <si>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</si>
  <si>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</si>
  <si>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</si>
  <si>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</si>
  <si>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</si>
  <si>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</si>
  <si>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</si>
  <si>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</si>
  <si>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</si>
  <si>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</si>
  <si>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</si>
  <si>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</si>
  <si>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</si>
  <si>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</si>
  <si>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</si>
  <si>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</si>
  <si>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</si>
  <si>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</si>
  <si>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</si>
  <si>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</si>
  <si>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</si>
  <si>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</si>
  <si>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</si>
  <si>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</si>
  <si>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</si>
  <si>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</si>
  <si>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</si>
  <si>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</si>
  <si>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</si>
  <si>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</si>
  <si>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</si>
  <si>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</si>
  <si>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</si>
  <si>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</si>
  <si>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</si>
  <si>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</si>
  <si>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</si>
  <si>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</si>
  <si>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</si>
  <si>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</si>
  <si>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</si>
  <si>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</si>
  <si>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</si>
  <si>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</si>
  <si>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</si>
  <si>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</si>
  <si>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</si>
  <si>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</si>
  <si>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</si>
  <si>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</si>
  <si>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</si>
  <si>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</si>
  <si>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</si>
  <si>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</si>
  <si>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</si>
  <si>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</si>
  <si>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</si>
  <si>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</si>
  <si>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</si>
  <si>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</si>
  <si>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</si>
  <si>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</si>
  <si>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</si>
  <si>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</si>
  <si>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</si>
  <si>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</si>
  <si>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</si>
  <si>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</si>
  <si>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</si>
  <si>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</si>
  <si>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</si>
  <si>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</si>
  <si>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</si>
  <si>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</si>
  <si>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</si>
  <si>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</si>
  <si>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</si>
  <si>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</si>
  <si>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</si>
  <si>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</si>
  <si>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</si>
  <si>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</si>
  <si>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</si>
  <si>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</si>
  <si>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</si>
  <si>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</si>
  <si>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</si>
  <si>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</si>
  <si>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</si>
  <si>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</si>
  <si>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</si>
  <si>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</si>
  <si>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</si>
  <si>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</si>
  <si>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</si>
  <si>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</si>
  <si>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</si>
  <si>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</si>
  <si>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</si>
  <si>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</si>
  <si>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</si>
  <si>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</si>
  <si>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</si>
  <si>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</si>
  <si>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</si>
  <si>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</si>
  <si>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</si>
  <si>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</si>
  <si>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</si>
  <si>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</si>
  <si>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</si>
  <si>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</si>
  <si>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</si>
  <si>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</si>
  <si>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</si>
  <si>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</si>
  <si>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</si>
  <si>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</si>
  <si>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</si>
  <si>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</si>
  <si>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</si>
  <si>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</si>
  <si>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</si>
  <si>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</si>
  <si>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</si>
  <si>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</si>
  <si>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</si>
  <si>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</si>
  <si>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</si>
  <si>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</si>
  <si>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</si>
  <si>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</si>
  <si>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</si>
  <si>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</si>
  <si>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</si>
  <si>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</si>
  <si>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</si>
  <si>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</si>
  <si>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</si>
  <si>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</si>
  <si>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</si>
  <si>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</si>
  <si>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</si>
  <si>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</si>
  <si>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</si>
  <si>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</si>
  <si>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</si>
  <si>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</si>
  <si>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</si>
  <si>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</si>
  <si>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</si>
  <si>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</si>
  <si>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</si>
  <si>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</si>
  <si>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</si>
  <si>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</si>
  <si>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</si>
  <si>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</si>
  <si>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</si>
  <si>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</si>
  <si>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</si>
  <si>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</si>
  <si>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</si>
  <si>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</si>
  <si>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</si>
  <si>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</si>
  <si>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</si>
  <si>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</si>
  <si>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</si>
  <si>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</si>
  <si>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</si>
  <si>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</si>
  <si>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</si>
  <si>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</si>
  <si>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</si>
  <si>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</si>
  <si>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</si>
  <si>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</si>
  <si>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</si>
  <si>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</si>
  <si>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</si>
  <si>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</si>
  <si>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</si>
  <si>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</si>
  <si>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</si>
  <si>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</si>
  <si>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</si>
  <si>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</si>
  <si>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</si>
  <si>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</si>
  <si>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</si>
  <si>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</si>
  <si>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</si>
  <si>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</si>
  <si>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</si>
  <si>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</si>
  <si>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</si>
  <si>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</si>
  <si>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</si>
  <si>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</si>
  <si>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</si>
  <si>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</si>
  <si>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</si>
  <si>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</si>
  <si>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</si>
  <si>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</si>
  <si>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</si>
  <si>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</si>
  <si>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</si>
  <si>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</si>
  <si>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</si>
  <si>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</si>
  <si>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</si>
  <si>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</si>
  <si>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</si>
  <si>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</si>
  <si>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</si>
  <si>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</si>
  <si>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</si>
  <si>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</si>
  <si>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</si>
  <si>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</si>
  <si>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</si>
  <si>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</si>
  <si>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</si>
  <si>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</si>
  <si>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</si>
  <si>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</si>
  <si>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</si>
  <si>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</si>
  <si>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</si>
  <si>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</si>
  <si>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</si>
  <si>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</si>
  <si>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</si>
  <si>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</si>
  <si>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</si>
  <si>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</si>
  <si>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</si>
  <si>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</si>
  <si>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</si>
  <si>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</si>
  <si>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</si>
  <si>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</si>
  <si>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</si>
  <si>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</si>
  <si>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</si>
  <si>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</si>
  <si>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</si>
  <si>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</si>
  <si>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</si>
  <si>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</si>
  <si>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</si>
  <si>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</si>
  <si>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</si>
  <si>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</si>
  <si>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</si>
  <si>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</si>
  <si>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</si>
  <si>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</si>
  <si>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</si>
  <si>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</si>
  <si>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</si>
  <si>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</si>
  <si>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</si>
  <si>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</si>
  <si>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</si>
  <si>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</si>
  <si>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</si>
  <si>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</si>
  <si>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</si>
  <si>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</si>
  <si>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</si>
  <si>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</si>
  <si>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</si>
  <si>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</si>
  <si>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</si>
  <si>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</si>
  <si>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</si>
  <si>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</si>
  <si>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</si>
  <si>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</si>
  <si>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</si>
  <si>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</si>
  <si>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</si>
  <si>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</si>
  <si>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</si>
  <si>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</si>
  <si>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</si>
  <si>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</si>
  <si>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</si>
  <si>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</si>
  <si>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</si>
  <si>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</si>
  <si>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</si>
  <si>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</si>
  <si>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</si>
  <si>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</si>
  <si>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</si>
  <si>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</si>
  <si>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</si>
  <si>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</si>
  <si>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</si>
  <si>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</si>
  <si>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</si>
  <si>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</si>
  <si>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</si>
  <si>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</si>
  <si>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</si>
  <si>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</si>
  <si>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</si>
  <si>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</si>
  <si>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</si>
  <si>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</si>
  <si>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</si>
  <si>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</si>
  <si>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</si>
  <si>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</si>
  <si>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</si>
  <si>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</si>
  <si>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</si>
  <si>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</si>
  <si>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</si>
  <si>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</si>
  <si>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</si>
  <si>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</si>
  <si>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</si>
  <si>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</si>
  <si>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</si>
  <si>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</si>
  <si>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</si>
  <si>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</si>
  <si>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</si>
  <si>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</si>
  <si>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</si>
  <si>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</si>
  <si>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</si>
  <si>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</si>
  <si>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</si>
  <si>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</si>
  <si>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</si>
  <si>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</si>
  <si>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</si>
  <si>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</si>
  <si>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</si>
  <si>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</si>
  <si>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</si>
  <si>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</si>
  <si>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</si>
  <si>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</si>
  <si>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</si>
  <si>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</si>
  <si>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</si>
  <si>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</si>
  <si>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</si>
  <si>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</si>
  <si>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</si>
  <si>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</si>
  <si>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</si>
  <si>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</si>
  <si>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</si>
  <si>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</si>
  <si>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</si>
  <si>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</si>
  <si>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</si>
  <si>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</si>
  <si>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</si>
  <si>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</si>
  <si>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</si>
  <si>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</si>
  <si>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</si>
  <si>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</si>
  <si>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</si>
  <si>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</si>
  <si>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</si>
  <si>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</si>
  <si>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</si>
  <si>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</si>
  <si>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</si>
  <si>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</si>
  <si>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</si>
  <si>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</si>
  <si>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</si>
  <si>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</si>
  <si>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</si>
  <si>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</si>
  <si>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</si>
  <si>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</si>
  <si>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</si>
  <si>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</si>
  <si>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</si>
  <si>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</si>
  <si>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</si>
  <si>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</si>
  <si>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</si>
  <si>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</si>
  <si>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</si>
  <si>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</si>
  <si>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</si>
  <si>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</si>
  <si>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</si>
  <si>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</si>
  <si>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</si>
  <si>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</si>
  <si>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</si>
  <si>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</si>
  <si>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</si>
  <si>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</si>
  <si>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</si>
  <si>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</si>
  <si>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</si>
  <si>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</si>
  <si>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</si>
  <si>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</si>
  <si>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</si>
  <si>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</si>
  <si>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</si>
  <si>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</si>
  <si>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</si>
  <si>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</si>
  <si>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</si>
  <si>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</si>
  <si>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</si>
  <si>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</si>
  <si>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</si>
  <si>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</si>
  <si>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</si>
  <si>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</si>
  <si>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</si>
  <si>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</si>
  <si>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</si>
  <si>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</si>
  <si>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</si>
  <si>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</si>
  <si>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</si>
  <si>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</si>
  <si>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</si>
  <si>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</si>
  <si>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</si>
  <si>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</si>
  <si>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</si>
  <si>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</si>
  <si>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</si>
  <si>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</si>
  <si>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</si>
  <si>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</si>
  <si>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</si>
  <si>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</si>
  <si>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</si>
  <si>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</si>
  <si>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</si>
  <si>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</si>
  <si>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</si>
  <si>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</si>
  <si>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</si>
  <si>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</si>
  <si>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</si>
  <si>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</si>
  <si>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</si>
  <si>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</si>
  <si>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</si>
  <si>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</si>
  <si>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</si>
  <si>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</si>
  <si>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</si>
  <si>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</si>
  <si>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</si>
  <si>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</si>
  <si>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</si>
  <si>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</si>
  <si>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</si>
  <si>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</si>
  <si>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</si>
  <si>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</si>
  <si>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</si>
  <si>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</si>
  <si>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</si>
  <si>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</si>
  <si>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</si>
  <si>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</si>
  <si>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</si>
  <si>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</si>
  <si>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</si>
  <si>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</si>
  <si>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</si>
  <si>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</si>
  <si>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</si>
  <si>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</si>
  <si>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</si>
  <si>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</si>
  <si>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</si>
  <si>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</si>
  <si>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</si>
  <si>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</si>
  <si>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</si>
  <si>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</si>
  <si>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</si>
  <si>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</si>
  <si>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</si>
  <si>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</si>
  <si>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</si>
  <si>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</si>
  <si>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</si>
  <si>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</si>
  <si>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</si>
  <si>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</si>
  <si>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</si>
  <si>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</si>
  <si>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</si>
  <si>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</si>
  <si>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</si>
  <si>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</si>
  <si>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</si>
  <si>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</si>
  <si>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</si>
  <si>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</si>
  <si>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</si>
  <si>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</si>
  <si>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</si>
  <si>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</si>
  <si>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</si>
  <si>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</si>
  <si>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</si>
  <si>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</si>
  <si>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</si>
  <si>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</si>
  <si>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</si>
  <si>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</si>
  <si>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</si>
  <si>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</si>
  <si>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</si>
  <si>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</si>
  <si>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</si>
  <si>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</si>
  <si>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</si>
  <si>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</si>
  <si>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</si>
  <si>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</si>
  <si>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</si>
  <si>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</si>
  <si>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</si>
  <si>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</si>
  <si>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</si>
  <si>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</si>
  <si>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</si>
  <si>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</si>
  <si>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</si>
  <si>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</si>
  <si>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</si>
  <si>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</si>
  <si>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</si>
  <si>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</si>
  <si>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</si>
  <si>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</si>
  <si>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</si>
  <si>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</si>
  <si>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</si>
  <si>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</si>
  <si>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</si>
  <si>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</si>
  <si>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</si>
  <si>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</si>
  <si>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</si>
  <si>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</si>
  <si>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</si>
  <si>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</si>
  <si>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</si>
  <si>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</si>
  <si>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</si>
  <si>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</si>
  <si>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</si>
  <si>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</si>
  <si>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</si>
  <si>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</si>
  <si>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</si>
  <si>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</si>
  <si>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</si>
  <si>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</si>
  <si>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</si>
  <si>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</si>
  <si>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</si>
  <si>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</si>
  <si>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</si>
  <si>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</si>
  <si>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</si>
  <si>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</si>
  <si>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</si>
  <si>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</si>
  <si>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</si>
  <si>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</si>
  <si>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</si>
  <si>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</si>
  <si>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</si>
  <si>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</si>
  <si>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</si>
  <si>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</si>
  <si>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</si>
  <si>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</si>
  <si>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</si>
  <si>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</si>
  <si>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</si>
  <si>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</si>
  <si>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</si>
  <si>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</si>
  <si>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</si>
  <si>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</si>
  <si>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</si>
  <si>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</si>
  <si>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</si>
  <si>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</si>
  <si>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</si>
  <si>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</si>
  <si>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</si>
  <si>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</si>
  <si>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</si>
  <si>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</si>
  <si>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</si>
  <si>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</si>
  <si>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</si>
  <si>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</si>
  <si>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</si>
  <si>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</si>
  <si>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</si>
  <si>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</si>
  <si>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</si>
  <si>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</si>
  <si>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</si>
  <si>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</si>
  <si>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</si>
  <si>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</si>
  <si>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</si>
  <si>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</si>
  <si>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</si>
  <si>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</si>
  <si>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</si>
  <si>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</si>
  <si>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</si>
  <si>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</si>
  <si>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</si>
  <si>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</si>
  <si>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</si>
  <si>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</si>
  <si>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</si>
  <si>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</si>
  <si>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</si>
  <si>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</si>
  <si>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</si>
  <si>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</si>
  <si>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</si>
  <si>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</si>
  <si>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</si>
  <si>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</si>
  <si>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</si>
  <si>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</si>
  <si>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</si>
  <si>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</si>
  <si>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</si>
  <si>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</si>
  <si>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</si>
  <si>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</si>
  <si>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</si>
  <si>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</si>
  <si>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</si>
  <si>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</si>
  <si>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</si>
  <si>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</si>
  <si>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</si>
  <si>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</si>
  <si>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</si>
  <si>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</si>
  <si>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</si>
  <si>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</si>
  <si>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</si>
  <si>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</si>
  <si>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</si>
  <si>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</si>
  <si>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</si>
  <si>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</si>
  <si>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</si>
  <si>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</si>
  <si>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</si>
  <si>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</si>
  <si>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</si>
  <si>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</si>
  <si>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</si>
  <si>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</si>
  <si>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</si>
  <si>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</si>
  <si>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</si>
  <si>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</si>
  <si>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</si>
  <si>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</si>
  <si>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</si>
  <si>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</si>
  <si>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</si>
  <si>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</si>
  <si>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</si>
  <si>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</si>
  <si>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</si>
  <si>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</si>
  <si>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</si>
  <si>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</si>
  <si>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</si>
  <si>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</si>
  <si>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</si>
  <si>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</si>
  <si>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</si>
  <si>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</si>
  <si>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</si>
  <si>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</si>
  <si>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</si>
  <si>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</si>
  <si>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</si>
  <si>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</si>
  <si>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</si>
  <si>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</si>
  <si>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</si>
  <si>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</si>
  <si>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</si>
  <si>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</si>
  <si>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</si>
  <si>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</si>
  <si>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</si>
  <si>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</si>
  <si>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</si>
  <si>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</si>
  <si>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</si>
  <si>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</si>
  <si>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</si>
  <si>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</si>
  <si>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</si>
  <si>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</si>
  <si>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</si>
  <si>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</si>
  <si>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</si>
  <si>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</si>
  <si>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</si>
  <si>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</si>
  <si>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</si>
  <si>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</si>
  <si>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</si>
  <si>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</si>
  <si>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</si>
  <si>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</si>
  <si>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</si>
  <si>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</si>
  <si>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</si>
  <si>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</si>
  <si>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</si>
  <si>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</si>
  <si>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</si>
  <si>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</si>
  <si>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</si>
  <si>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</si>
  <si>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</si>
  <si>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</si>
  <si>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</si>
  <si>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</si>
  <si>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</si>
  <si>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</si>
  <si>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</si>
  <si>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</si>
  <si>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</si>
  <si>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</si>
  <si>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</si>
  <si>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</si>
  <si>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</si>
  <si>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</si>
  <si>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</si>
  <si>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</si>
  <si>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</si>
  <si>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</si>
  <si>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</si>
  <si>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</si>
  <si>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</si>
  <si>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</si>
  <si>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</si>
  <si>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</si>
  <si>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</si>
  <si>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</si>
  <si>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</si>
  <si>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</si>
  <si>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</si>
  <si>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</si>
  <si>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</si>
  <si>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</si>
  <si>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</si>
  <si>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</si>
  <si>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</si>
  <si>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</si>
  <si>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</si>
  <si>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</si>
  <si>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</si>
  <si>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</si>
  <si>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</si>
  <si>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</si>
  <si>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</si>
  <si>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</si>
  <si>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</si>
  <si>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</si>
  <si>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</si>
  <si>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</si>
  <si>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</si>
  <si>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</si>
  <si>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</si>
  <si>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</si>
  <si>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</si>
  <si>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</si>
  <si>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</si>
  <si>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</si>
  <si>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</si>
  <si>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</si>
  <si>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</si>
  <si>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</si>
  <si>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</si>
  <si>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</si>
  <si>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</si>
  <si>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</si>
  <si>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</si>
  <si>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</si>
  <si>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</si>
  <si>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</si>
  <si>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</si>
  <si>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</si>
  <si>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</si>
  <si>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</si>
  <si>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</si>
  <si>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</si>
  <si>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</si>
  <si>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</si>
  <si>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</si>
  <si>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</si>
  <si>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</si>
  <si>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</si>
  <si>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</si>
  <si>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</si>
  <si>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</si>
  <si>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</si>
  <si>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</si>
  <si>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</si>
  <si>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</si>
  <si>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</si>
  <si>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</si>
  <si>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</si>
  <si>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</si>
  <si>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</si>
  <si>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</si>
  <si>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</si>
  <si>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</si>
  <si>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</si>
  <si>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</si>
  <si>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</si>
  <si>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</si>
  <si>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</si>
  <si>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</si>
  <si>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</si>
  <si>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</si>
  <si>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</si>
  <si>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</si>
  <si>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</si>
  <si>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</si>
  <si>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</si>
  <si>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</si>
  <si>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</si>
  <si>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</si>
  <si>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</si>
  <si>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</si>
  <si>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</si>
  <si>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</si>
  <si>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</si>
  <si>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</si>
  <si>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</si>
  <si>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</si>
  <si>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</si>
  <si>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</si>
  <si>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</si>
  <si>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</si>
  <si>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</si>
  <si>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</si>
  <si>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</si>
  <si>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</si>
  <si>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</si>
  <si>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</si>
  <si>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</si>
  <si>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</si>
  <si>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</si>
  <si>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</si>
  <si>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</si>
  <si>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</si>
  <si>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</si>
  <si>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</si>
  <si>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</si>
  <si>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</si>
  <si>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</si>
  <si>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</si>
  <si>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</si>
  <si>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</si>
  <si>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</si>
  <si>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</si>
  <si>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</si>
  <si>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</si>
  <si>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</si>
  <si>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</si>
  <si>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</si>
  <si>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</si>
  <si>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</si>
  <si>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</si>
  <si>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</si>
  <si>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</si>
  <si>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</si>
  <si>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</si>
  <si>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</si>
  <si>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</si>
  <si>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</si>
  <si>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</si>
  <si>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</si>
  <si>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</si>
  <si>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</si>
  <si>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</si>
  <si>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</si>
  <si>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</si>
  <si>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</si>
  <si>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</si>
  <si>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</si>
  <si>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</si>
  <si>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</si>
  <si>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</si>
  <si>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</si>
  <si>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</si>
  <si>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</si>
  <si>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</si>
  <si>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</si>
  <si>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</si>
  <si>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</si>
  <si>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</si>
  <si>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</si>
  <si>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</si>
  <si>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</si>
  <si>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</si>
  <si>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</si>
  <si>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</si>
  <si>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</si>
  <si>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</si>
  <si>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</si>
  <si>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</si>
  <si>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</si>
  <si>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</si>
  <si>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</si>
  <si>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</si>
  <si>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</si>
  <si>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</si>
  <si>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</si>
  <si>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</si>
  <si>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</si>
  <si>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</si>
  <si>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</si>
  <si>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</si>
  <si>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</si>
  <si>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</si>
  <si>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</si>
  <si>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</si>
  <si>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</si>
  <si>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</si>
  <si>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</si>
  <si>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</si>
  <si>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</si>
  <si>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</si>
  <si>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</si>
  <si>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</si>
  <si>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</si>
  <si>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</si>
  <si>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</si>
  <si>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</si>
  <si>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</si>
  <si>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</si>
  <si>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</si>
  <si>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</si>
  <si>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</si>
  <si>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</si>
  <si>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</si>
  <si>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</si>
  <si>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</si>
  <si>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</si>
  <si>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</si>
  <si>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</si>
  <si>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</si>
  <si>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</si>
  <si>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</si>
  <si>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</si>
  <si>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</si>
  <si>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</si>
  <si>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</si>
  <si>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</si>
  <si>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</si>
  <si>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</si>
  <si>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</si>
  <si>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</si>
  <si>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</si>
  <si>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</si>
  <si>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</si>
  <si>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</si>
  <si>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</si>
  <si>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</si>
  <si>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</si>
  <si>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</si>
  <si>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</si>
  <si>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</si>
  <si>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</si>
  <si>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</si>
  <si>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</si>
  <si>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</si>
  <si>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</si>
  <si>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</si>
  <si>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</si>
  <si>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</si>
  <si>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</si>
  <si>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</si>
  <si>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</si>
  <si>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</si>
  <si>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</si>
  <si>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</si>
  <si>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</si>
  <si>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</si>
  <si>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</si>
  <si>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</si>
  <si>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</si>
  <si>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</si>
  <si>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</si>
  <si>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</si>
  <si>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</si>
  <si>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</si>
  <si>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</si>
  <si>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</si>
  <si>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</si>
  <si>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</si>
  <si>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</si>
  <si>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</si>
  <si>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</si>
  <si>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</si>
  <si>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</si>
  <si>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</si>
  <si>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</si>
  <si>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</si>
  <si>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</si>
  <si>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</si>
  <si>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</si>
  <si>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</si>
  <si>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</si>
  <si>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</si>
  <si>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</si>
  <si>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</si>
  <si>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</si>
  <si>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</si>
  <si>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</si>
  <si>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</si>
  <si>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</si>
  <si>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</si>
  <si>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</si>
  <si>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</si>
  <si>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</si>
  <si>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</si>
  <si>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</si>
  <si>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</si>
  <si>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</si>
  <si>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</si>
  <si>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</si>
  <si>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</si>
  <si>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</si>
  <si>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</si>
  <si>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</si>
  <si>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</si>
  <si>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</si>
  <si>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</si>
  <si>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</si>
  <si>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</si>
  <si>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</si>
  <si>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</si>
  <si>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</si>
  <si>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</si>
  <si>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</si>
  <si>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</si>
  <si>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</si>
  <si>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</si>
  <si>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</si>
  <si>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</si>
  <si>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</si>
  <si>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</si>
  <si>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</si>
  <si>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</si>
  <si>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</si>
  <si>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</si>
  <si>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</si>
  <si>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</si>
  <si>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</si>
  <si>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</si>
  <si>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</si>
  <si>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</si>
  <si>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</si>
  <si>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</si>
  <si>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</si>
  <si>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</si>
  <si>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</si>
  <si>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</si>
  <si>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</si>
  <si>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</si>
  <si>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</si>
  <si>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</si>
  <si>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OŠ KRALJA TOMISLAVA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</si>
</sst>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1565916.1500000001</v>
      </c>
      <c r="D2" s="6">
        <f>'PR-RAS'!E6</f>
        <v>1895572.4</v>
      </c>
      <c r="E2" s="6">
        <v>0</v>
      </c>
      <c r="F2" s="6">
        <v>0</v>
      </c>
      <c r="G2" s="7">
        <f t="shared" ref="G2:G264" si="0">(B2/1000)*(C2*1+D2*2)</f>
        <v>5357.06095</v>
      </c>
      <c r="H2" s="7">
        <f t="shared" ref="H2:H264" si="1">ABS(C2-ROUND(C2,0))+ABS(D2-ROUND(D2,0))</f>
        <v>0.55000000004656613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1102820.7</v>
      </c>
      <c r="D46" s="1">
        <f>'PR-RAS'!E50</f>
        <v>1351358.43</v>
      </c>
      <c r="E46" s="1">
        <v>0</v>
      </c>
      <c r="F46" s="1">
        <v>0</v>
      </c>
      <c r="G46" s="2">
        <f t="shared" si="0"/>
        <v>171249.19019999998</v>
      </c>
      <c r="H46" s="2">
        <f t="shared" si="1"/>
        <v>0.72999999998137355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798.34</v>
      </c>
      <c r="D61" s="1">
        <f>'PR-RAS'!E65</f>
        <v>0</v>
      </c>
      <c r="E61" s="1">
        <v>0</v>
      </c>
      <c r="F61" s="1">
        <v>0</v>
      </c>
      <c r="G61" s="2">
        <f t="shared" si="0"/>
        <v>47.900399999999998</v>
      </c>
      <c r="H61" s="2">
        <f t="shared" si="1"/>
        <v>0.34000000000003183</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798.34</v>
      </c>
      <c r="D62" s="1">
        <f>'PR-RAS'!E66</f>
        <v>0</v>
      </c>
      <c r="E62" s="1">
        <v>0</v>
      </c>
      <c r="F62" s="1">
        <v>0</v>
      </c>
      <c r="G62" s="2">
        <f t="shared" si="0"/>
        <v>48.698740000000001</v>
      </c>
      <c r="H62" s="2">
        <f t="shared" si="1"/>
        <v>0.34000000000003183</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1036812.77</v>
      </c>
      <c r="D64" s="1">
        <f>'PR-RAS'!E68</f>
        <v>1280005.4099999999</v>
      </c>
      <c r="E64" s="1">
        <v>0</v>
      </c>
      <c r="F64" s="1">
        <v>0</v>
      </c>
      <c r="G64" s="2">
        <f t="shared" si="0"/>
        <v>226599.88616999998</v>
      </c>
      <c r="H64" s="2">
        <f t="shared" si="1"/>
        <v>0.63999999989755452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1036812.77</v>
      </c>
      <c r="D65" s="1">
        <f>'PR-RAS'!E69</f>
        <v>1280005.4099999999</v>
      </c>
      <c r="E65" s="1">
        <v>0</v>
      </c>
      <c r="F65" s="1">
        <v>0</v>
      </c>
      <c r="G65" s="2">
        <f t="shared" si="0"/>
        <v>230196.70976</v>
      </c>
      <c r="H65" s="2">
        <f t="shared" si="1"/>
        <v>0.63999999989755452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65209.59</v>
      </c>
      <c r="D73" s="1">
        <f>'PR-RAS'!E77</f>
        <v>71353.02</v>
      </c>
      <c r="E73" s="1">
        <v>0</v>
      </c>
      <c r="F73" s="1">
        <v>0</v>
      </c>
      <c r="G73" s="2">
        <f t="shared" si="0"/>
        <v>14969.925359999999</v>
      </c>
      <c r="H73" s="2">
        <f t="shared" si="1"/>
        <v>0.430000000007567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65209.59</v>
      </c>
      <c r="D76" s="1">
        <f>'PR-RAS'!E80</f>
        <v>71353.02</v>
      </c>
      <c r="E76" s="1">
        <v>0</v>
      </c>
      <c r="F76" s="1">
        <v>0</v>
      </c>
      <c r="G76" s="2">
        <f t="shared" si="0"/>
        <v>15593.67225</v>
      </c>
      <c r="H76" s="2">
        <f t="shared" si="1"/>
        <v>0.430000000007567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2191.11</v>
      </c>
      <c r="D78" s="1">
        <f>'PR-RAS'!E82</f>
        <v>192.72</v>
      </c>
      <c r="E78" s="1">
        <v>0</v>
      </c>
      <c r="F78" s="1">
        <v>0</v>
      </c>
      <c r="G78" s="2">
        <f t="shared" si="0"/>
        <v>198.39435</v>
      </c>
      <c r="H78" s="2">
        <f t="shared" si="1"/>
        <v>0.39000000000012847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2191.11</v>
      </c>
      <c r="D87" s="1">
        <f>'PR-RAS'!E91</f>
        <v>192.72</v>
      </c>
      <c r="E87" s="1">
        <v>0</v>
      </c>
      <c r="F87" s="1">
        <v>0</v>
      </c>
      <c r="G87" s="2">
        <f t="shared" si="0"/>
        <v>221.58330000000001</v>
      </c>
      <c r="H87" s="2">
        <f t="shared" si="1"/>
        <v>0.39000000000012847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928.9</v>
      </c>
      <c r="D89" s="1">
        <f>'PR-RAS'!E93</f>
        <v>192.72</v>
      </c>
      <c r="E89" s="1">
        <v>0</v>
      </c>
      <c r="F89" s="1">
        <v>0</v>
      </c>
      <c r="G89" s="2">
        <f t="shared" si="0"/>
        <v>115.66191999999998</v>
      </c>
      <c r="H89" s="2">
        <f t="shared" si="1"/>
        <v>0.38000000000002387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1262.21</v>
      </c>
      <c r="D90" s="1">
        <f>'PR-RAS'!E94</f>
        <v>0</v>
      </c>
      <c r="E90" s="1">
        <v>0</v>
      </c>
      <c r="F90" s="1">
        <v>0</v>
      </c>
      <c r="G90" s="2">
        <f t="shared" si="0"/>
        <v>112.33669</v>
      </c>
      <c r="H90" s="2">
        <f t="shared" si="1"/>
        <v>0.21000000000003638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87744.84</v>
      </c>
      <c r="D102" s="1">
        <f>'PR-RAS'!E106</f>
        <v>84629.67</v>
      </c>
      <c r="E102" s="1">
        <v>0</v>
      </c>
      <c r="F102" s="1">
        <v>0</v>
      </c>
      <c r="G102" s="2">
        <f t="shared" si="0"/>
        <v>25957.422180000001</v>
      </c>
      <c r="H102" s="2">
        <f t="shared" si="1"/>
        <v>0.49000000000523869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87744.84</v>
      </c>
      <c r="D108" s="1">
        <f>'PR-RAS'!E112</f>
        <v>84629.67</v>
      </c>
      <c r="E108" s="1">
        <v>0</v>
      </c>
      <c r="F108" s="1">
        <v>0</v>
      </c>
      <c r="G108" s="2">
        <f t="shared" si="0"/>
        <v>27499.447259999997</v>
      </c>
      <c r="H108" s="2">
        <f t="shared" si="1"/>
        <v>0.49000000000523869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87744.84</v>
      </c>
      <c r="D113" s="1">
        <f>'PR-RAS'!E117</f>
        <v>84629.67</v>
      </c>
      <c r="E113" s="1">
        <v>0</v>
      </c>
      <c r="F113" s="1">
        <v>0</v>
      </c>
      <c r="G113" s="2">
        <f t="shared" si="0"/>
        <v>28784.46816</v>
      </c>
      <c r="H113" s="2">
        <f t="shared" si="1"/>
        <v>0.49000000000523869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16828.46</v>
      </c>
      <c r="D120" s="1">
        <f>'PR-RAS'!E124</f>
        <v>14932.759999999998</v>
      </c>
      <c r="E120" s="1">
        <v>0</v>
      </c>
      <c r="F120" s="1">
        <v>0</v>
      </c>
      <c r="G120" s="2">
        <f t="shared" si="0"/>
        <v>5556.5836199999994</v>
      </c>
      <c r="H120" s="2">
        <f t="shared" si="1"/>
        <v>0.7000000000007276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7683.13</v>
      </c>
      <c r="D121" s="1">
        <f>'PR-RAS'!E125</f>
        <v>12196.96</v>
      </c>
      <c r="E121" s="1">
        <v>0</v>
      </c>
      <c r="F121" s="1">
        <v>0</v>
      </c>
      <c r="G121" s="2">
        <f t="shared" si="0"/>
        <v>3849.2459999999996</v>
      </c>
      <c r="H121" s="2">
        <f t="shared" si="1"/>
        <v>0.17000000000098225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7683.13</v>
      </c>
      <c r="D123" s="1">
        <f>'PR-RAS'!E127</f>
        <v>12196.96</v>
      </c>
      <c r="E123" s="1">
        <v>0</v>
      </c>
      <c r="F123" s="1">
        <v>0</v>
      </c>
      <c r="G123" s="2">
        <f t="shared" si="0"/>
        <v>3913.4000999999998</v>
      </c>
      <c r="H123" s="2">
        <f t="shared" si="1"/>
        <v>0.17000000000098225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9145.33</v>
      </c>
      <c r="D124" s="1">
        <f>'PR-RAS'!E128</f>
        <v>2735.8</v>
      </c>
      <c r="E124" s="1">
        <v>0</v>
      </c>
      <c r="F124" s="1">
        <v>0</v>
      </c>
      <c r="G124" s="2">
        <f t="shared" si="0"/>
        <v>1797.88239</v>
      </c>
      <c r="H124" s="2">
        <f t="shared" si="1"/>
        <v>0.52999999999974534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9145.33</v>
      </c>
      <c r="D125" s="1">
        <f>'PR-RAS'!E129</f>
        <v>2735.8</v>
      </c>
      <c r="E125" s="1">
        <v>0</v>
      </c>
      <c r="F125" s="1">
        <v>0</v>
      </c>
      <c r="G125" s="2">
        <f t="shared" si="0"/>
        <v>1812.4993200000001</v>
      </c>
      <c r="H125" s="2">
        <f t="shared" si="1"/>
        <v>0.52999999999974534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356331.04</v>
      </c>
      <c r="D129" s="1">
        <f>'PR-RAS'!E133</f>
        <v>444458.82</v>
      </c>
      <c r="E129" s="1">
        <v>0</v>
      </c>
      <c r="F129" s="1">
        <v>0</v>
      </c>
      <c r="G129" s="2">
        <f t="shared" si="0"/>
        <v>159391.83103999999</v>
      </c>
      <c r="H129" s="2">
        <f t="shared" si="1"/>
        <v>0.21999999997206032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356331.04</v>
      </c>
      <c r="D130" s="1">
        <f>'PR-RAS'!E134</f>
        <v>444458.82</v>
      </c>
      <c r="E130" s="1">
        <v>0</v>
      </c>
      <c r="F130" s="1">
        <v>0</v>
      </c>
      <c r="G130" s="2">
        <f t="shared" si="0"/>
        <v>160637.07972000001</v>
      </c>
      <c r="H130" s="2">
        <f t="shared" si="1"/>
        <v>0.21999999997206032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356331.04</v>
      </c>
      <c r="D131" s="1">
        <f>'PR-RAS'!E135</f>
        <v>432959.29</v>
      </c>
      <c r="E131" s="1">
        <v>0</v>
      </c>
      <c r="F131" s="1">
        <v>0</v>
      </c>
      <c r="G131" s="2">
        <f t="shared" si="0"/>
        <v>158892.45059999998</v>
      </c>
      <c r="H131" s="2">
        <f t="shared" si="1"/>
        <v>0.32999999995809048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11499.53</v>
      </c>
      <c r="E132" s="1">
        <v>0</v>
      </c>
      <c r="F132" s="1">
        <v>0</v>
      </c>
      <c r="G132" s="2">
        <f t="shared" si="0"/>
        <v>3012.8768600000003</v>
      </c>
      <c r="H132" s="2">
        <f t="shared" si="1"/>
        <v>0.46999999999934516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1679607.7599999998</v>
      </c>
      <c r="D147" s="1">
        <f>'PR-RAS'!E151</f>
        <v>1938832.28</v>
      </c>
      <c r="E147" s="1">
        <v>0</v>
      </c>
      <c r="F147" s="1">
        <v>0</v>
      </c>
      <c r="G147" s="2">
        <f t="shared" si="0"/>
        <v>811361.75872000004</v>
      </c>
      <c r="H147" s="2">
        <f t="shared" si="1"/>
        <v>0.5200000002514571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1267073.3199999998</v>
      </c>
      <c r="D148" s="1">
        <f>'PR-RAS'!E152</f>
        <v>1609613.94</v>
      </c>
      <c r="E148" s="1">
        <v>0</v>
      </c>
      <c r="F148" s="1">
        <v>0</v>
      </c>
      <c r="G148" s="2">
        <f t="shared" si="0"/>
        <v>659486.27639999986</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1068050.78</v>
      </c>
      <c r="D149" s="1">
        <f>'PR-RAS'!E153</f>
        <v>1376192.52</v>
      </c>
      <c r="E149" s="1">
        <v>0</v>
      </c>
      <c r="F149" s="1">
        <v>0</v>
      </c>
      <c r="G149" s="2">
        <f t="shared" si="0"/>
        <v>565424.50135999999</v>
      </c>
      <c r="H149" s="2">
        <f t="shared" si="1"/>
        <v>0.69999999995343387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1068050.78</v>
      </c>
      <c r="D150" s="1">
        <f>'PR-RAS'!E154</f>
        <v>1376192.52</v>
      </c>
      <c r="E150" s="1">
        <v>0</v>
      </c>
      <c r="F150" s="1">
        <v>0</v>
      </c>
      <c r="G150" s="2">
        <f t="shared" si="0"/>
        <v>569244.93718000001</v>
      </c>
      <c r="H150" s="2">
        <f t="shared" si="1"/>
        <v>0.69999999995343387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33037.879999999997</v>
      </c>
      <c r="D154" s="1">
        <f>'PR-RAS'!E158</f>
        <v>25616.71</v>
      </c>
      <c r="E154" s="1">
        <v>0</v>
      </c>
      <c r="F154" s="1">
        <v>0</v>
      </c>
      <c r="G154" s="2">
        <f t="shared" si="0"/>
        <v>12893.508899999997</v>
      </c>
      <c r="H154" s="2">
        <f t="shared" si="1"/>
        <v>0.41000000000349246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165984.66</v>
      </c>
      <c r="D155" s="1">
        <f>'PR-RAS'!E159</f>
        <v>207804.71</v>
      </c>
      <c r="E155" s="1">
        <v>0</v>
      </c>
      <c r="F155" s="1">
        <v>0</v>
      </c>
      <c r="G155" s="2">
        <f t="shared" si="0"/>
        <v>89565.488319999989</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165984.66</v>
      </c>
      <c r="D157" s="1">
        <f>'PR-RAS'!E161</f>
        <v>207804.71</v>
      </c>
      <c r="E157" s="1">
        <v>0</v>
      </c>
      <c r="F157" s="1">
        <v>0</v>
      </c>
      <c r="G157" s="2">
        <f t="shared" si="0"/>
        <v>90728.676479999995</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410402.18</v>
      </c>
      <c r="D159" s="1">
        <f>'PR-RAS'!E163</f>
        <v>326282.69000000006</v>
      </c>
      <c r="E159" s="1">
        <v>0</v>
      </c>
      <c r="F159" s="1">
        <v>0</v>
      </c>
      <c r="G159" s="2">
        <f t="shared" si="0"/>
        <v>167948.87448</v>
      </c>
      <c r="H159" s="2">
        <f t="shared" si="1"/>
        <v>0.48999999993247911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37370.35</v>
      </c>
      <c r="D160" s="1">
        <f>'PR-RAS'!E164</f>
        <v>34271.799999999996</v>
      </c>
      <c r="E160" s="1">
        <v>0</v>
      </c>
      <c r="F160" s="1">
        <v>0</v>
      </c>
      <c r="G160" s="2">
        <f t="shared" si="0"/>
        <v>16840.318049999998</v>
      </c>
      <c r="H160" s="2">
        <f t="shared" si="1"/>
        <v>0.55000000000291038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4137.3</v>
      </c>
      <c r="D161" s="1">
        <f>'PR-RAS'!E165</f>
        <v>6768.11</v>
      </c>
      <c r="E161" s="1">
        <v>0</v>
      </c>
      <c r="F161" s="1">
        <v>0</v>
      </c>
      <c r="G161" s="2">
        <f t="shared" si="0"/>
        <v>2827.7632000000003</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32431.05</v>
      </c>
      <c r="D162" s="1">
        <f>'PR-RAS'!E166</f>
        <v>26602.69</v>
      </c>
      <c r="E162" s="1">
        <v>0</v>
      </c>
      <c r="F162" s="1">
        <v>0</v>
      </c>
      <c r="G162" s="2">
        <f t="shared" si="0"/>
        <v>13787.46523</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802</v>
      </c>
      <c r="D163" s="1">
        <f>'PR-RAS'!E167</f>
        <v>901</v>
      </c>
      <c r="E163" s="1">
        <v>0</v>
      </c>
      <c r="F163" s="1">
        <v>0</v>
      </c>
      <c r="G163" s="2">
        <f t="shared" si="0"/>
        <v>421.84800000000001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293292.47000000003</v>
      </c>
      <c r="D165" s="1">
        <f>'PR-RAS'!E169</f>
        <v>186099.94</v>
      </c>
      <c r="E165" s="1">
        <v>0</v>
      </c>
      <c r="F165" s="1">
        <v>0</v>
      </c>
      <c r="G165" s="2">
        <f t="shared" si="0"/>
        <v>109140.74540000001</v>
      </c>
      <c r="H165" s="2">
        <f t="shared" si="1"/>
        <v>0.53000000002793968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73536.53</v>
      </c>
      <c r="D166" s="1">
        <f>'PR-RAS'!E170</f>
        <v>16837.8</v>
      </c>
      <c r="E166" s="1">
        <v>0</v>
      </c>
      <c r="F166" s="1">
        <v>0</v>
      </c>
      <c r="G166" s="2">
        <f t="shared" si="0"/>
        <v>17690.001450000003</v>
      </c>
      <c r="H166" s="2">
        <f t="shared" si="1"/>
        <v>0.67000000000189175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133502.71</v>
      </c>
      <c r="D167" s="1">
        <f>'PR-RAS'!E171</f>
        <v>121427.62</v>
      </c>
      <c r="E167" s="1">
        <v>0</v>
      </c>
      <c r="F167" s="1">
        <v>0</v>
      </c>
      <c r="G167" s="2">
        <f t="shared" si="0"/>
        <v>62475.419699999999</v>
      </c>
      <c r="H167" s="2">
        <f t="shared" si="1"/>
        <v>0.67000000001280569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79360.19</v>
      </c>
      <c r="D168" s="1">
        <f>'PR-RAS'!E172</f>
        <v>43783.69</v>
      </c>
      <c r="E168" s="1">
        <v>0</v>
      </c>
      <c r="F168" s="1">
        <v>0</v>
      </c>
      <c r="G168" s="2">
        <f t="shared" si="0"/>
        <v>27876.904190000001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2399.96</v>
      </c>
      <c r="D169" s="1">
        <f>'PR-RAS'!E173</f>
        <v>2630.45</v>
      </c>
      <c r="E169" s="1">
        <v>0</v>
      </c>
      <c r="F169" s="1">
        <v>0</v>
      </c>
      <c r="G169" s="2">
        <f t="shared" si="0"/>
        <v>1287.02448</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4493.08</v>
      </c>
      <c r="D170" s="1">
        <f>'PR-RAS'!E174</f>
        <v>1420.38</v>
      </c>
      <c r="E170" s="1">
        <v>0</v>
      </c>
      <c r="F170" s="1">
        <v>0</v>
      </c>
      <c r="G170" s="2">
        <f t="shared" si="0"/>
        <v>1239.4189600000002</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61733.969999999994</v>
      </c>
      <c r="D173" s="1">
        <f>'PR-RAS'!E177</f>
        <v>98145.920000000027</v>
      </c>
      <c r="E173" s="1">
        <v>0</v>
      </c>
      <c r="F173" s="1">
        <v>0</v>
      </c>
      <c r="G173" s="2">
        <f t="shared" si="0"/>
        <v>44380.439320000005</v>
      </c>
      <c r="H173" s="2">
        <f t="shared" si="1"/>
        <v>0.1099999999787542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14859.42</v>
      </c>
      <c r="D174" s="1">
        <f>'PR-RAS'!E178</f>
        <v>17684.71</v>
      </c>
      <c r="E174" s="1">
        <v>0</v>
      </c>
      <c r="F174" s="1">
        <v>0</v>
      </c>
      <c r="G174" s="2">
        <f t="shared" si="0"/>
        <v>8689.5893199999991</v>
      </c>
      <c r="H174" s="2">
        <f t="shared" si="1"/>
        <v>0.71000000000094587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9164.32</v>
      </c>
      <c r="D175" s="1">
        <f>'PR-RAS'!E179</f>
        <v>46806.87</v>
      </c>
      <c r="E175" s="1">
        <v>0</v>
      </c>
      <c r="F175" s="1">
        <v>0</v>
      </c>
      <c r="G175" s="2">
        <f t="shared" si="0"/>
        <v>17883.382439999998</v>
      </c>
      <c r="H175" s="2">
        <f t="shared" si="1"/>
        <v>0.44999999999708962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42.48</v>
      </c>
      <c r="D176" s="1">
        <f>'PR-RAS'!E180</f>
        <v>191.16</v>
      </c>
      <c r="E176" s="1">
        <v>0</v>
      </c>
      <c r="F176" s="1">
        <v>0</v>
      </c>
      <c r="G176" s="2">
        <f t="shared" si="0"/>
        <v>74.34</v>
      </c>
      <c r="H176" s="2">
        <f t="shared" si="1"/>
        <v>0.63999999999999346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7789.87</v>
      </c>
      <c r="D177" s="1">
        <f>'PR-RAS'!E181</f>
        <v>17015.18</v>
      </c>
      <c r="E177" s="1">
        <v>0</v>
      </c>
      <c r="F177" s="1">
        <v>0</v>
      </c>
      <c r="G177" s="2">
        <f t="shared" si="0"/>
        <v>7360.3604800000003</v>
      </c>
      <c r="H177" s="2">
        <f t="shared" si="1"/>
        <v>0.31000000000040018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4944.74</v>
      </c>
      <c r="D178" s="1">
        <f>'PR-RAS'!E182</f>
        <v>2075.9899999999998</v>
      </c>
      <c r="E178" s="1">
        <v>0</v>
      </c>
      <c r="F178" s="1">
        <v>0</v>
      </c>
      <c r="G178" s="2">
        <f t="shared" si="0"/>
        <v>1610.1194399999997</v>
      </c>
      <c r="H178" s="2">
        <f t="shared" si="1"/>
        <v>0.27000000000043656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2815.9</v>
      </c>
      <c r="D179" s="1">
        <f>'PR-RAS'!E183</f>
        <v>5090.2700000000004</v>
      </c>
      <c r="E179" s="1">
        <v>0</v>
      </c>
      <c r="F179" s="1">
        <v>0</v>
      </c>
      <c r="G179" s="2">
        <f t="shared" si="0"/>
        <v>2313.3663200000001</v>
      </c>
      <c r="H179" s="2">
        <f t="shared" si="1"/>
        <v>0.37000000000034561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17217.11</v>
      </c>
      <c r="D180" s="1">
        <f>'PR-RAS'!E184</f>
        <v>1449.14</v>
      </c>
      <c r="E180" s="1">
        <v>0</v>
      </c>
      <c r="F180" s="1">
        <v>0</v>
      </c>
      <c r="G180" s="2">
        <f t="shared" si="0"/>
        <v>3600.6548099999995</v>
      </c>
      <c r="H180" s="2">
        <f t="shared" si="1"/>
        <v>0.25000000000068212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2174.14</v>
      </c>
      <c r="D181" s="1">
        <f>'PR-RAS'!E185</f>
        <v>3259.99</v>
      </c>
      <c r="E181" s="1">
        <v>0</v>
      </c>
      <c r="F181" s="1">
        <v>0</v>
      </c>
      <c r="G181" s="2">
        <f t="shared" si="0"/>
        <v>1564.9415999999997</v>
      </c>
      <c r="H181" s="2">
        <f t="shared" si="1"/>
        <v>0.15000000000009095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2725.99</v>
      </c>
      <c r="D182" s="1">
        <f>'PR-RAS'!E186</f>
        <v>4572.6099999999997</v>
      </c>
      <c r="E182" s="1">
        <v>0</v>
      </c>
      <c r="F182" s="1">
        <v>0</v>
      </c>
      <c r="G182" s="2">
        <f t="shared" si="0"/>
        <v>2148.6890099999996</v>
      </c>
      <c r="H182" s="2">
        <f t="shared" si="1"/>
        <v>0.4000000000005457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18005.39</v>
      </c>
      <c r="D184" s="1">
        <f>'PR-RAS'!E188</f>
        <v>7765.0300000000007</v>
      </c>
      <c r="E184" s="1">
        <v>0</v>
      </c>
      <c r="F184" s="1">
        <v>0</v>
      </c>
      <c r="G184" s="2">
        <f t="shared" si="0"/>
        <v>6136.9873499999994</v>
      </c>
      <c r="H184" s="2">
        <f t="shared" si="1"/>
        <v>0.42000000000007276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2107.8000000000002</v>
      </c>
      <c r="D185" s="1">
        <f>'PR-RAS'!E189</f>
        <v>0</v>
      </c>
      <c r="E185" s="1">
        <v>0</v>
      </c>
      <c r="F185" s="1">
        <v>0</v>
      </c>
      <c r="G185" s="2">
        <f t="shared" si="0"/>
        <v>387.83520000000004</v>
      </c>
      <c r="H185" s="2">
        <f t="shared" si="1"/>
        <v>0.1999999999998181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100</v>
      </c>
      <c r="E187" s="1">
        <v>0</v>
      </c>
      <c r="F187" s="1">
        <v>0</v>
      </c>
      <c r="G187" s="2">
        <f t="shared" si="0"/>
        <v>37.200000000000003</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809.68</v>
      </c>
      <c r="D188" s="1">
        <f>'PR-RAS'!E192</f>
        <v>163.09</v>
      </c>
      <c r="E188" s="1">
        <v>0</v>
      </c>
      <c r="F188" s="1">
        <v>0</v>
      </c>
      <c r="G188" s="2">
        <f t="shared" si="0"/>
        <v>212.40581999999998</v>
      </c>
      <c r="H188" s="2">
        <f t="shared" si="1"/>
        <v>0.41000000000005343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99.55</v>
      </c>
      <c r="E189" s="1">
        <v>0</v>
      </c>
      <c r="F189" s="1">
        <v>0</v>
      </c>
      <c r="G189" s="2">
        <f t="shared" si="0"/>
        <v>37.430799999999998</v>
      </c>
      <c r="H189" s="2">
        <f t="shared" si="1"/>
        <v>0.45000000000000284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1707.6</v>
      </c>
      <c r="D190" s="1">
        <f>'PR-RAS'!E194</f>
        <v>250</v>
      </c>
      <c r="E190" s="1">
        <v>0</v>
      </c>
      <c r="F190" s="1">
        <v>0</v>
      </c>
      <c r="G190" s="2">
        <f t="shared" si="0"/>
        <v>417.2364</v>
      </c>
      <c r="H190" s="2">
        <f t="shared" si="1"/>
        <v>0.40000000000009095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13380.31</v>
      </c>
      <c r="D191" s="1">
        <f>'PR-RAS'!E195</f>
        <v>7152.39</v>
      </c>
      <c r="E191" s="1">
        <v>0</v>
      </c>
      <c r="F191" s="1">
        <v>0</v>
      </c>
      <c r="G191" s="2">
        <f t="shared" si="0"/>
        <v>5260.1670999999997</v>
      </c>
      <c r="H191" s="2">
        <f t="shared" si="1"/>
        <v>0.6999999999998181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2132.2600000000002</v>
      </c>
      <c r="D192" s="1">
        <f>'PR-RAS'!E196</f>
        <v>2621.0299999999997</v>
      </c>
      <c r="E192" s="1">
        <v>0</v>
      </c>
      <c r="F192" s="1">
        <v>0</v>
      </c>
      <c r="G192" s="2">
        <f t="shared" si="0"/>
        <v>1408.49512</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2132.2600000000002</v>
      </c>
      <c r="D206" s="1">
        <f>'PR-RAS'!E210</f>
        <v>2621.0299999999997</v>
      </c>
      <c r="E206" s="1">
        <v>0</v>
      </c>
      <c r="F206" s="1">
        <v>0</v>
      </c>
      <c r="G206" s="2">
        <f t="shared" si="0"/>
        <v>1511.7355999999997</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2129.56</v>
      </c>
      <c r="D207" s="1">
        <f>'PR-RAS'!E211</f>
        <v>2411.41</v>
      </c>
      <c r="E207" s="1">
        <v>0</v>
      </c>
      <c r="F207" s="1">
        <v>0</v>
      </c>
      <c r="G207" s="2">
        <f t="shared" si="0"/>
        <v>1432.1902799999998</v>
      </c>
      <c r="H207" s="2">
        <f t="shared" si="1"/>
        <v>0.84999999999990905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2.69</v>
      </c>
      <c r="D209" s="1">
        <f>'PR-RAS'!E213</f>
        <v>209.62</v>
      </c>
      <c r="E209" s="1">
        <v>0</v>
      </c>
      <c r="F209" s="1">
        <v>0</v>
      </c>
      <c r="G209" s="2">
        <f t="shared" si="0"/>
        <v>87.761439999999993</v>
      </c>
      <c r="H209" s="2">
        <f t="shared" si="1"/>
        <v>0.68999999999999551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0.01</v>
      </c>
      <c r="D210" s="1">
        <f>'PR-RAS'!E214</f>
        <v>0</v>
      </c>
      <c r="E210" s="1">
        <v>0</v>
      </c>
      <c r="F210" s="1">
        <v>0</v>
      </c>
      <c r="G210" s="2">
        <f t="shared" si="0"/>
        <v>2.0899999999999998E-3</v>
      </c>
      <c r="H210" s="2">
        <f t="shared" si="1"/>
        <v>0.01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314.62</v>
      </c>
      <c r="E248" s="1">
        <v>0</v>
      </c>
      <c r="F248" s="1">
        <v>0</v>
      </c>
      <c r="G248" s="2">
        <f t="shared" si="0"/>
        <v>155.42228</v>
      </c>
      <c r="H248" s="2">
        <f t="shared" si="1"/>
        <v>0.37999999999999545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314.62</v>
      </c>
      <c r="E255" s="1">
        <v>0</v>
      </c>
      <c r="F255" s="1">
        <v>0</v>
      </c>
      <c r="G255" s="2">
        <f t="shared" si="0"/>
        <v>159.82696000000001</v>
      </c>
      <c r="H255" s="2">
        <f t="shared" si="1"/>
        <v>0.37999999999999545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314.62</v>
      </c>
      <c r="E258" s="1">
        <v>0</v>
      </c>
      <c r="F258" s="1">
        <v>0</v>
      </c>
      <c r="G258" s="2">
        <f t="shared" si="0"/>
        <v>161.71468000000002</v>
      </c>
      <c r="H258" s="2">
        <f t="shared" si="1"/>
        <v>0.37999999999999545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1679607.7599999998</v>
      </c>
      <c r="D285" s="1">
        <f>'PR-RAS'!E289</f>
        <v>1938832.28</v>
      </c>
      <c r="E285" s="1">
        <v>0</v>
      </c>
      <c r="F285" s="1">
        <v>0</v>
      </c>
      <c r="G285" s="2">
        <f t="shared" si="8"/>
        <v>1578265.3388799999</v>
      </c>
      <c r="H285" s="2">
        <f t="shared" si="9"/>
        <v>0.5200000002514571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113691.60999999964</v>
      </c>
      <c r="D287" s="1">
        <f>'PR-RAS'!E291</f>
        <v>43259.880000000121</v>
      </c>
      <c r="E287" s="1">
        <v>0</v>
      </c>
      <c r="F287" s="1">
        <v>0</v>
      </c>
      <c r="G287" s="2">
        <f t="shared" si="8"/>
        <v>57260.451819999958</v>
      </c>
      <c r="H287" s="2">
        <f t="shared" si="9"/>
        <v>0.51000000024214387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368958.14</v>
      </c>
      <c r="D288" s="1">
        <f>'PR-RAS'!E292</f>
        <v>46773.84</v>
      </c>
      <c r="E288" s="1">
        <v>0</v>
      </c>
      <c r="F288" s="1">
        <v>0</v>
      </c>
      <c r="G288" s="2">
        <f t="shared" si="8"/>
        <v>132739.17033999998</v>
      </c>
      <c r="H288" s="2">
        <f t="shared" si="9"/>
        <v>0.3000000000174623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24626.58</v>
      </c>
      <c r="D290" s="1">
        <f>'PR-RAS'!E294</f>
        <v>27724.01</v>
      </c>
      <c r="E290" s="1">
        <v>0</v>
      </c>
      <c r="F290" s="1">
        <v>0</v>
      </c>
      <c r="G290" s="2">
        <f t="shared" si="8"/>
        <v>23141.559399999998</v>
      </c>
      <c r="H290" s="2">
        <f t="shared" si="9"/>
        <v>0.42999999999665306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42258.63</v>
      </c>
      <c r="D291" s="1">
        <f>'PR-RAS'!E295</f>
        <v>45356.06</v>
      </c>
      <c r="E291" s="1">
        <v>0</v>
      </c>
      <c r="F291" s="1">
        <v>0</v>
      </c>
      <c r="G291" s="2">
        <f t="shared" si="8"/>
        <v>38561.517499999994</v>
      </c>
      <c r="H291" s="2">
        <f t="shared" si="9"/>
        <v>0.43000000000029104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18615.830000000002</v>
      </c>
      <c r="D345" s="1">
        <f>'PR-RAS'!E350</f>
        <v>82885.799999999988</v>
      </c>
      <c r="E345" s="1">
        <v>0</v>
      </c>
      <c r="F345" s="1">
        <v>0</v>
      </c>
      <c r="G345" s="2">
        <f t="shared" si="8"/>
        <v>63429.275919999993</v>
      </c>
      <c r="H345" s="2">
        <f t="shared" si="9"/>
        <v>0.3700000000098953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18615.830000000002</v>
      </c>
      <c r="D358" s="1">
        <f>'PR-RAS'!E363</f>
        <v>82885.799999999988</v>
      </c>
      <c r="E358" s="1">
        <v>0</v>
      </c>
      <c r="F358" s="1">
        <v>0</v>
      </c>
      <c r="G358" s="2">
        <f t="shared" si="8"/>
        <v>65826.312509999989</v>
      </c>
      <c r="H358" s="2">
        <f t="shared" si="9"/>
        <v>0.3700000000098953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1198</v>
      </c>
      <c r="D364" s="1">
        <f>'PR-RAS'!E369</f>
        <v>0</v>
      </c>
      <c r="E364" s="1">
        <v>0</v>
      </c>
      <c r="F364" s="1">
        <v>0</v>
      </c>
      <c r="G364" s="2">
        <f t="shared" si="8"/>
        <v>434.87399999999997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1198</v>
      </c>
      <c r="D365" s="1">
        <f>'PR-RAS'!E370</f>
        <v>0</v>
      </c>
      <c r="E365" s="1">
        <v>0</v>
      </c>
      <c r="F365" s="1">
        <v>0</v>
      </c>
      <c r="G365" s="2">
        <f t="shared" si="8"/>
        <v>436.072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17417.830000000002</v>
      </c>
      <c r="D378" s="1">
        <f>'PR-RAS'!E383</f>
        <v>82885.799999999988</v>
      </c>
      <c r="E378" s="1">
        <v>0</v>
      </c>
      <c r="F378" s="1">
        <v>0</v>
      </c>
      <c r="G378" s="2">
        <f t="shared" si="8"/>
        <v>69062.415110000002</v>
      </c>
      <c r="H378" s="2">
        <f t="shared" si="9"/>
        <v>0.3700000000098953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17417.830000000002</v>
      </c>
      <c r="D379" s="1">
        <f>'PR-RAS'!E384</f>
        <v>82829.649999999994</v>
      </c>
      <c r="E379" s="1">
        <v>0</v>
      </c>
      <c r="F379" s="1">
        <v>0</v>
      </c>
      <c r="G379" s="2">
        <f t="shared" si="8"/>
        <v>69203.155140000003</v>
      </c>
      <c r="H379" s="2">
        <f t="shared" si="9"/>
        <v>0.52000000000407454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56.15</v>
      </c>
      <c r="E380" s="1">
        <v>0</v>
      </c>
      <c r="F380" s="1">
        <v>0</v>
      </c>
      <c r="G380" s="2">
        <f t="shared" si="8"/>
        <v>42.561700000000002</v>
      </c>
      <c r="H380" s="2">
        <f t="shared" si="9"/>
        <v>0.14999999999999858</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18615.830000000002</v>
      </c>
      <c r="D403" s="1">
        <f>'PR-RAS'!E408</f>
        <v>82885.799999999988</v>
      </c>
      <c r="E403" s="1">
        <v>0</v>
      </c>
      <c r="F403" s="1">
        <v>0</v>
      </c>
      <c r="G403" s="2">
        <f t="shared" si="8"/>
        <v>74123.746859999999</v>
      </c>
      <c r="H403" s="2">
        <f t="shared" si="9"/>
        <v>0.3700000000098953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331927.39</v>
      </c>
      <c r="D405" s="1">
        <f>'PR-RAS'!E410</f>
        <v>0</v>
      </c>
      <c r="E405" s="1">
        <v>0</v>
      </c>
      <c r="F405" s="1">
        <v>0</v>
      </c>
      <c r="G405" s="2">
        <f t="shared" si="8"/>
        <v>134098.66556000002</v>
      </c>
      <c r="H405" s="2">
        <f t="shared" si="9"/>
        <v>0.39000000001396984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1565916.1500000001</v>
      </c>
      <c r="D407" s="1">
        <f>'PR-RAS'!E412</f>
        <v>1895572.4</v>
      </c>
      <c r="E407" s="1">
        <v>0</v>
      </c>
      <c r="F407" s="1">
        <v>0</v>
      </c>
      <c r="G407" s="2">
        <f t="shared" si="8"/>
        <v>2174966.7457000003</v>
      </c>
      <c r="H407" s="2">
        <f t="shared" si="9"/>
        <v>0.55000000004656613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1698223.5899999999</v>
      </c>
      <c r="D408" s="1">
        <f>'PR-RAS'!E413</f>
        <v>2021718.08</v>
      </c>
      <c r="E408" s="1">
        <v>0</v>
      </c>
      <c r="F408" s="1">
        <v>0</v>
      </c>
      <c r="G408" s="2">
        <f t="shared" si="8"/>
        <v>2336855.5182499997</v>
      </c>
      <c r="H408" s="2">
        <f t="shared" si="9"/>
        <v>0.49000000022351742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132307.43999999971</v>
      </c>
      <c r="D410" s="1">
        <f>'PR-RAS'!E415</f>
        <v>126145.68000000017</v>
      </c>
      <c r="E410" s="1">
        <v>0</v>
      </c>
      <c r="F410" s="1">
        <v>0</v>
      </c>
      <c r="G410" s="2">
        <f t="shared" si="8"/>
        <v>157300.90920000002</v>
      </c>
      <c r="H410" s="2">
        <f t="shared" si="9"/>
        <v>0.75999999954365194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37030.75</v>
      </c>
      <c r="D411" s="1">
        <f>'PR-RAS'!E416</f>
        <v>46773.84</v>
      </c>
      <c r="E411" s="1">
        <v>0</v>
      </c>
      <c r="F411" s="1">
        <v>0</v>
      </c>
      <c r="G411" s="2">
        <f t="shared" si="8"/>
        <v>53537.156299999995</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24626.58</v>
      </c>
      <c r="D413" s="1">
        <f>'PR-RAS'!E418</f>
        <v>27724.01</v>
      </c>
      <c r="E413" s="1">
        <v>0</v>
      </c>
      <c r="F413" s="1">
        <v>0</v>
      </c>
      <c r="G413" s="2">
        <f t="shared" si="8"/>
        <v>32990.735200000003</v>
      </c>
      <c r="H413" s="2">
        <f t="shared" si="9"/>
        <v>0.42999999999665306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1565916.1500000001</v>
      </c>
      <c r="D633" s="1">
        <f>'PR-RAS'!E639</f>
        <v>1895572.4</v>
      </c>
      <c r="E633" s="1">
        <v>0</v>
      </c>
      <c r="F633" s="1">
        <v>0</v>
      </c>
      <c r="G633" s="2">
        <f t="shared" si="10"/>
        <v>3385662.5204000003</v>
      </c>
      <c r="H633" s="2">
        <f t="shared" si="11"/>
        <v>0.55000000004656613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1698223.5899999999</v>
      </c>
      <c r="D634" s="1">
        <f>'PR-RAS'!E640</f>
        <v>2021718.08</v>
      </c>
      <c r="E634" s="1">
        <v>0</v>
      </c>
      <c r="F634" s="1">
        <v>0</v>
      </c>
      <c r="G634" s="2">
        <f t="shared" si="10"/>
        <v>3634470.6217499999</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132307.43999999971</v>
      </c>
      <c r="D636" s="1">
        <f>'PR-RAS'!E642</f>
        <v>126145.68000000017</v>
      </c>
      <c r="E636" s="1">
        <v>0</v>
      </c>
      <c r="F636" s="1">
        <v>0</v>
      </c>
      <c r="G636" s="2">
        <f t="shared" si="10"/>
        <v>244220.23800000004</v>
      </c>
      <c r="H636" s="2">
        <f t="shared" si="11"/>
        <v>0.75999999954365194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37030.75</v>
      </c>
      <c r="D637" s="1">
        <f>'PR-RAS'!E643</f>
        <v>46773.84</v>
      </c>
      <c r="E637" s="1">
        <v>0</v>
      </c>
      <c r="F637" s="1">
        <v>0</v>
      </c>
      <c r="G637" s="2">
        <f t="shared" si="10"/>
        <v>83047.881479999996</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95276.689999999711</v>
      </c>
      <c r="D640" s="1">
        <f>'PR-RAS'!E646</f>
        <v>79371.840000000171</v>
      </c>
      <c r="E640" s="1">
        <v>0</v>
      </c>
      <c r="F640" s="1">
        <v>0</v>
      </c>
      <c r="G640" s="2">
        <f t="shared" si="10"/>
        <v>162319.01643000005</v>
      </c>
      <c r="H640" s="2">
        <f t="shared" si="11"/>
        <v>0.47000000011757948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201990.18</v>
      </c>
      <c r="E641" s="1">
        <v>0</v>
      </c>
      <c r="F641" s="1">
        <v>0</v>
      </c>
      <c r="G641" s="2">
        <f t="shared" si="10"/>
        <v>258547.43039999998</v>
      </c>
      <c r="H641" s="2">
        <f t="shared" si="11"/>
        <v>0.17999999999301508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136449.57</v>
      </c>
      <c r="D642" s="1">
        <f>'PR-RAS'!E649</f>
        <v>94229.37</v>
      </c>
      <c r="E642" s="1">
        <v>0</v>
      </c>
      <c r="F642" s="1">
        <v>0</v>
      </c>
      <c r="G642" s="2">
        <f t="shared" si="10"/>
        <v>208266.22671000002</v>
      </c>
      <c r="H642" s="2">
        <f t="shared" si="11"/>
        <v>0.79999999998835847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620979.02</v>
      </c>
      <c r="D643" s="1">
        <f>'PR-RAS'!E650</f>
        <v>712211.83</v>
      </c>
      <c r="E643" s="1">
        <v>0</v>
      </c>
      <c r="F643" s="1">
        <v>0</v>
      </c>
      <c r="G643" s="2">
        <f t="shared" si="10"/>
        <v>1313148.5205600001</v>
      </c>
      <c r="H643" s="2">
        <f t="shared" si="11"/>
        <v>0.19000000006053597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664127.06000000006</v>
      </c>
      <c r="D644" s="1">
        <f>'PR-RAS'!E651</f>
        <v>769658.91</v>
      </c>
      <c r="E644" s="1">
        <v>0</v>
      </c>
      <c r="F644" s="1">
        <v>0</v>
      </c>
      <c r="G644" s="2">
        <f t="shared" si="10"/>
        <v>1416815.0578399999</v>
      </c>
      <c r="H644" s="2">
        <f t="shared" si="11"/>
        <v>0.15000000002328306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93301.530000000028</v>
      </c>
      <c r="D645" s="1">
        <f>'PR-RAS'!E652</f>
        <v>36782.289999999921</v>
      </c>
      <c r="E645" s="1">
        <v>0</v>
      </c>
      <c r="F645" s="1">
        <v>0</v>
      </c>
      <c r="G645" s="2">
        <f t="shared" si="10"/>
        <v>107461.77483999993</v>
      </c>
      <c r="H645" s="2">
        <f t="shared" si="11"/>
        <v>0.7599999998928979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73</v>
      </c>
      <c r="D647" s="1">
        <f>'PR-RAS'!E654</f>
        <v>73</v>
      </c>
      <c r="E647" s="1">
        <v>0</v>
      </c>
      <c r="F647" s="1">
        <v>0</v>
      </c>
      <c r="G647" s="2">
        <f t="shared" si="10"/>
        <v>141.47400000000002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73</v>
      </c>
      <c r="D649" s="1">
        <f>'PR-RAS'!E656</f>
        <v>73</v>
      </c>
      <c r="E649" s="1">
        <v>0</v>
      </c>
      <c r="F649" s="1">
        <v>0</v>
      </c>
      <c r="G649" s="2">
        <f t="shared" si="10"/>
        <v>141.91200000000001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1036812.77</v>
      </c>
      <c r="D668" s="1">
        <f>'PR-RAS'!E675</f>
        <v>1280005.4099999999</v>
      </c>
      <c r="E668" s="1">
        <v>0</v>
      </c>
      <c r="F668" s="1">
        <v>0</v>
      </c>
      <c r="G668" s="2">
        <f t="shared" si="10"/>
        <v>2399081.3345300001</v>
      </c>
      <c r="H668" s="2">
        <f t="shared" si="11"/>
        <v>0.63999999989755452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85165.09</v>
      </c>
      <c r="D703" s="1">
        <f>'PR-RAS'!E710</f>
        <v>84405.67</v>
      </c>
      <c r="E703" s="1">
        <v>0</v>
      </c>
      <c r="F703" s="1">
        <v>0</v>
      </c>
      <c r="G703" s="2">
        <f t="shared" si="10"/>
        <v>178291.45385999998</v>
      </c>
      <c r="H703" s="2">
        <f t="shared" si="11"/>
        <v>0.41999999999825377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119.21</v>
      </c>
      <c r="D705" s="1">
        <f>'PR-RAS'!E712</f>
        <v>224</v>
      </c>
      <c r="E705" s="1">
        <v>0</v>
      </c>
      <c r="F705" s="1">
        <v>0</v>
      </c>
      <c r="G705" s="2">
        <f t="shared" si="10"/>
        <v>399.31583999999998</v>
      </c>
      <c r="H705" s="2">
        <f t="shared" si="11"/>
        <v>0.20999999999999375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1327.24</v>
      </c>
      <c r="D709" s="1">
        <f>'PR-RAS'!E716</f>
        <v>0</v>
      </c>
      <c r="E709" s="1">
        <v>0</v>
      </c>
      <c r="F709" s="1">
        <v>0</v>
      </c>
      <c r="G709" s="2">
        <f t="shared" si="10"/>
        <v>939.68592000000001</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1144.7</v>
      </c>
      <c r="E710" s="1">
        <v>0</v>
      </c>
      <c r="F710" s="1">
        <v>0</v>
      </c>
      <c r="G710" s="2">
        <f t="shared" si="10"/>
        <v>1623.1846</v>
      </c>
      <c r="H710" s="2">
        <f t="shared" si="11"/>
        <v>0.29999999999995453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32431.05</v>
      </c>
      <c r="D711" s="1">
        <f>'PR-RAS'!E718</f>
        <v>26602.69</v>
      </c>
      <c r="E711" s="1">
        <v>0</v>
      </c>
      <c r="F711" s="1">
        <v>0</v>
      </c>
      <c r="G711" s="2">
        <f t="shared" si="10"/>
        <v>60801.86529999999</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2631.75</v>
      </c>
      <c r="D713" s="1">
        <f>'PR-RAS'!E720</f>
        <v>4850.7700000000004</v>
      </c>
      <c r="E713" s="1">
        <v>0</v>
      </c>
      <c r="F713" s="1">
        <v>0</v>
      </c>
      <c r="G713" s="2">
        <f t="shared" si="10"/>
        <v>8781.3024800000003</v>
      </c>
      <c r="H713" s="2">
        <f t="shared" si="11"/>
        <v>0.47999999999956344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16885.169999999998</v>
      </c>
      <c r="D715" s="1">
        <f>'PR-RAS'!E722</f>
        <v>1386.64</v>
      </c>
      <c r="E715" s="1">
        <v>0</v>
      </c>
      <c r="F715" s="1">
        <v>0</v>
      </c>
      <c r="G715" s="2">
        <f t="shared" si="10"/>
        <v>14036.133299999998</v>
      </c>
      <c r="H715" s="2">
        <f t="shared" si="11"/>
        <v>0.52999999999815373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2107.8000000000002</v>
      </c>
      <c r="D718" s="1">
        <f>'PR-RAS'!E725</f>
        <v>0</v>
      </c>
      <c r="E718" s="1">
        <v>0</v>
      </c>
      <c r="F718" s="1">
        <v>0</v>
      </c>
      <c r="G718" s="2">
        <f t="shared" si="10"/>
        <v>1511.2926</v>
      </c>
      <c r="H718" s="2">
        <f t="shared" si="11"/>
        <v>0.1999999999998181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15325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3422</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1565916.1500000001</v>
      </c>
      <c r="I16" s="170">
        <f>'PR-RAS'!E6</f>
        <v>1895572.4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1679607.7599999998</v>
      </c>
      <c r="I17" s="170">
        <f>'PR-RAS'!E151</f>
        <v>1938832.28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95276.689999999711</v>
      </c>
      <c r="I19" s="171">
        <f>'PR-RAS'!E646</f>
        <v>79371.840000000171</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52" zoomScaleNormal="100" workbookViewId="0">
      <selection activeCell="G638" sqref="G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1565916.1500000001</v>
      </c>
      <c r="E6" s="51">
        <f>E7+E44+E50+E82+E106+E124+E133+E139</f>
        <v>1895572.4</v>
      </c>
      <c r="F6" s="52">
        <f t="shared" ref="F6:F131" si="0">IF(D6&lt;&gt;0,IF(E6/D6&gt;=100,"&gt;&gt;100",E6/D6*100),"-")</f>
        <v>121.05197331287501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1102820.7</v>
      </c>
      <c r="E50" s="51">
        <f>E51+E54+E59+E62+E65+E68+E71+E74+E77</f>
        <v>1351358.43</v>
      </c>
      <c r="F50" s="52">
        <f t="shared" si="0"/>
        <v>122.53654923234573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798.34</v>
      </c>
      <c r="E65" s="51">
        <f t="shared" si="14"/>
        <v>0</v>
      </c>
      <c r="F65" s="52">
        <f t="shared" si="0"/>
        <v>0</v>
      </c>
    </row>
    <row r="66" spans="1:6" ht="12.75" customHeight="1" x14ac:dyDescent="0.2">
      <c r="A66" s="53">
        <v>6351</v>
      </c>
      <c r="B66" s="85" t="s">
        <v>177</v>
      </c>
      <c r="C66" s="50" t="s">
        <v>178</v>
      </c>
      <c r="D66" s="242">
        <v>798.34</v>
      </c>
      <c r="E66" s="242"/>
      <c r="F66" s="52">
        <f t="shared" si="0"/>
        <v>0</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1036812.77</v>
      </c>
      <c r="E68" s="51">
        <f t="shared" si="15"/>
        <v>1280005.4099999999</v>
      </c>
      <c r="F68" s="52">
        <f t="shared" si="0"/>
        <v>123.45579134794026</v>
      </c>
    </row>
    <row r="69" spans="1:6" ht="12.75" customHeight="1" x14ac:dyDescent="0.2">
      <c r="A69" s="53" t="s">
        <v>183</v>
      </c>
      <c r="B69" s="85" t="s">
        <v>184</v>
      </c>
      <c r="C69" s="50" t="s">
        <v>183</v>
      </c>
      <c r="D69" s="242">
        <v>1036812.77</v>
      </c>
      <c r="E69" s="242">
        <v>1280005.4099999999</v>
      </c>
      <c r="F69" s="52">
        <f t="shared" si="0"/>
        <v>123.45579134794026</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65209.59</v>
      </c>
      <c r="E77" s="51">
        <f t="shared" si="18"/>
        <v>71353.02</v>
      </c>
      <c r="F77" s="52">
        <f t="shared" si="0"/>
        <v>109.42105294635344</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65209.59</v>
      </c>
      <c r="E80" s="242">
        <v>71353.02</v>
      </c>
      <c r="F80" s="52">
        <f t="shared" si="0"/>
        <v>109.42105294635344</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2191.11</v>
      </c>
      <c r="E82" s="51">
        <f t="shared" si="19"/>
        <v>192.72</v>
      </c>
      <c r="F82" s="52">
        <f t="shared" si="0"/>
        <v>8.7955419855689581</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2191.11</v>
      </c>
      <c r="E91" s="51">
        <f t="shared" si="21"/>
        <v>192.72</v>
      </c>
      <c r="F91" s="52">
        <f t="shared" si="0"/>
        <v>8.7955419855689581</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928.9</v>
      </c>
      <c r="E93" s="242">
        <v>192.72</v>
      </c>
      <c r="F93" s="52">
        <f t="shared" si="0"/>
        <v>20.747120249757778</v>
      </c>
    </row>
    <row r="94" spans="1:6" ht="12.75" customHeight="1" x14ac:dyDescent="0.2">
      <c r="A94" s="53">
        <v>6423</v>
      </c>
      <c r="B94" s="85" t="s">
        <v>233</v>
      </c>
      <c r="C94" s="50" t="s">
        <v>234</v>
      </c>
      <c r="D94" s="242">
        <v>1262.21</v>
      </c>
      <c r="E94" s="242"/>
      <c r="F94" s="52">
        <f t="shared" si="0"/>
        <v>0</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87744.84</v>
      </c>
      <c r="E106" s="51">
        <f t="shared" si="23"/>
        <v>84629.67</v>
      </c>
      <c r="F106" s="52">
        <f t="shared" si="0"/>
        <v>96.449739950520168</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87744.84</v>
      </c>
      <c r="E112" s="51">
        <f t="shared" si="25"/>
        <v>84629.67</v>
      </c>
      <c r="F112" s="52">
        <f t="shared" si="0"/>
        <v>96.449739950520168</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87744.84</v>
      </c>
      <c r="E117" s="242">
        <v>84629.67</v>
      </c>
      <c r="F117" s="52">
        <f t="shared" si="0"/>
        <v>96.449739950520168</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16828.46</v>
      </c>
      <c r="E124" s="51">
        <f t="shared" si="27"/>
        <v>14932.759999999998</v>
      </c>
      <c r="F124" s="52">
        <f t="shared" si="0"/>
        <v>88.73515461307808</v>
      </c>
    </row>
    <row r="125" spans="1:6" ht="12.75" customHeight="1" x14ac:dyDescent="0.2">
      <c r="A125" s="53">
        <v>661</v>
      </c>
      <c r="B125" s="86" t="s">
        <v>295</v>
      </c>
      <c r="C125" s="50" t="s">
        <v>296</v>
      </c>
      <c r="D125" s="51">
        <f t="shared" ref="D125:E125" si="28">SUM(D126:D127)</f>
        <v>7683.13</v>
      </c>
      <c r="E125" s="51">
        <f t="shared" si="28"/>
        <v>12196.96</v>
      </c>
      <c r="F125" s="52">
        <f t="shared" si="0"/>
        <v>158.74988448718165</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7683.13</v>
      </c>
      <c r="E127" s="242">
        <v>12196.96</v>
      </c>
      <c r="F127" s="52">
        <f t="shared" si="0"/>
        <v>158.74988448718165</v>
      </c>
    </row>
    <row r="128" spans="1:6" ht="24" x14ac:dyDescent="0.2">
      <c r="A128" s="53">
        <v>663</v>
      </c>
      <c r="B128" s="231" t="s">
        <v>301</v>
      </c>
      <c r="C128" s="50" t="s">
        <v>302</v>
      </c>
      <c r="D128" s="51">
        <f t="shared" ref="D128:E128" si="29">SUM(D129:D132)</f>
        <v>9145.33</v>
      </c>
      <c r="E128" s="51">
        <f t="shared" si="29"/>
        <v>2735.8</v>
      </c>
      <c r="F128" s="52">
        <f t="shared" si="0"/>
        <v>29.914721502668577</v>
      </c>
    </row>
    <row r="129" spans="1:6" ht="12.75" customHeight="1" x14ac:dyDescent="0.2">
      <c r="A129" s="53">
        <v>6631</v>
      </c>
      <c r="B129" s="86" t="s">
        <v>303</v>
      </c>
      <c r="C129" s="50" t="s">
        <v>304</v>
      </c>
      <c r="D129" s="242">
        <v>9145.33</v>
      </c>
      <c r="E129" s="242">
        <v>2735.8</v>
      </c>
      <c r="F129" s="52">
        <f t="shared" si="0"/>
        <v>29.914721502668577</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356331.04</v>
      </c>
      <c r="E133" s="51">
        <f t="shared" si="30"/>
        <v>444458.82</v>
      </c>
      <c r="F133" s="52">
        <f t="shared" ref="F133:F223" si="31">IF(D133&lt;&gt;0,IF(E133/D133&gt;=100,"&gt;&gt;100",E133/D133*100),"-")</f>
        <v>124.73199640424252</v>
      </c>
    </row>
    <row r="134" spans="1:6" ht="24" x14ac:dyDescent="0.2">
      <c r="A134" s="53">
        <v>671</v>
      </c>
      <c r="B134" s="232" t="s">
        <v>313</v>
      </c>
      <c r="C134" s="50" t="s">
        <v>314</v>
      </c>
      <c r="D134" s="51">
        <f t="shared" ref="D134:E134" si="32">SUM(D135:D137)</f>
        <v>356331.04</v>
      </c>
      <c r="E134" s="51">
        <f t="shared" si="32"/>
        <v>444458.82</v>
      </c>
      <c r="F134" s="52">
        <f t="shared" si="31"/>
        <v>124.73199640424252</v>
      </c>
    </row>
    <row r="135" spans="1:6" ht="12.75" customHeight="1" x14ac:dyDescent="0.2">
      <c r="A135" s="53">
        <v>6711</v>
      </c>
      <c r="B135" s="85" t="s">
        <v>315</v>
      </c>
      <c r="C135" s="50" t="s">
        <v>316</v>
      </c>
      <c r="D135" s="242">
        <v>356331.04</v>
      </c>
      <c r="E135" s="242">
        <v>432959.29</v>
      </c>
      <c r="F135" s="52">
        <f t="shared" si="31"/>
        <v>121.50479228528617</v>
      </c>
    </row>
    <row r="136" spans="1:6" ht="24" x14ac:dyDescent="0.2">
      <c r="A136" s="53">
        <v>6712</v>
      </c>
      <c r="B136" s="232" t="s">
        <v>317</v>
      </c>
      <c r="C136" s="50" t="s">
        <v>318</v>
      </c>
      <c r="D136" s="242">
        <v>0</v>
      </c>
      <c r="E136" s="242">
        <v>11499.53</v>
      </c>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1679607.7599999998</v>
      </c>
      <c r="E151" s="51">
        <f t="shared" si="35"/>
        <v>1938832.28</v>
      </c>
      <c r="F151" s="52">
        <f t="shared" si="31"/>
        <v>115.43363433853153</v>
      </c>
    </row>
    <row r="152" spans="1:6" ht="12.75" customHeight="1" x14ac:dyDescent="0.2">
      <c r="A152" s="53">
        <v>31</v>
      </c>
      <c r="B152" s="85" t="s">
        <v>348</v>
      </c>
      <c r="C152" s="50" t="s">
        <v>34</v>
      </c>
      <c r="D152" s="51">
        <f t="shared" ref="D152:E152" si="36">D153+D158+D159</f>
        <v>1267073.3199999998</v>
      </c>
      <c r="E152" s="51">
        <f t="shared" si="36"/>
        <v>1609613.94</v>
      </c>
      <c r="F152" s="52">
        <f t="shared" si="31"/>
        <v>127.03400147356905</v>
      </c>
    </row>
    <row r="153" spans="1:6" ht="12.75" customHeight="1" x14ac:dyDescent="0.2">
      <c r="A153" s="53">
        <v>311</v>
      </c>
      <c r="B153" s="85" t="s">
        <v>349</v>
      </c>
      <c r="C153" s="50" t="s">
        <v>350</v>
      </c>
      <c r="D153" s="51">
        <f t="shared" ref="D153:E153" si="37">SUM(D154:D157)</f>
        <v>1068050.78</v>
      </c>
      <c r="E153" s="51">
        <f t="shared" si="37"/>
        <v>1376192.52</v>
      </c>
      <c r="F153" s="52">
        <f t="shared" si="31"/>
        <v>128.85085108032035</v>
      </c>
    </row>
    <row r="154" spans="1:6" ht="12.75" customHeight="1" x14ac:dyDescent="0.2">
      <c r="A154" s="53">
        <v>3111</v>
      </c>
      <c r="B154" s="85" t="s">
        <v>351</v>
      </c>
      <c r="C154" s="50" t="s">
        <v>352</v>
      </c>
      <c r="D154" s="242">
        <v>1068050.78</v>
      </c>
      <c r="E154" s="242">
        <v>1376192.52</v>
      </c>
      <c r="F154" s="52">
        <f t="shared" si="31"/>
        <v>128.85085108032035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33037.879999999997</v>
      </c>
      <c r="E158" s="242">
        <v>25616.71</v>
      </c>
      <c r="F158" s="52">
        <f t="shared" si="31"/>
        <v>77.537390413670622</v>
      </c>
    </row>
    <row r="159" spans="1:6" ht="12.75" customHeight="1" x14ac:dyDescent="0.2">
      <c r="A159" s="53">
        <v>313</v>
      </c>
      <c r="B159" s="85" t="s">
        <v>361</v>
      </c>
      <c r="C159" s="50" t="s">
        <v>362</v>
      </c>
      <c r="D159" s="51">
        <f t="shared" ref="D159:E159" si="38">SUM(D160:D162)</f>
        <v>165984.66</v>
      </c>
      <c r="E159" s="51">
        <f t="shared" si="38"/>
        <v>207804.71</v>
      </c>
      <c r="F159" s="52">
        <f t="shared" si="31"/>
        <v>125.19512947762763</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165984.66</v>
      </c>
      <c r="E161" s="242">
        <v>207804.71</v>
      </c>
      <c r="F161" s="52">
        <f t="shared" si="31"/>
        <v>125.19512947762763</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410402.18</v>
      </c>
      <c r="E163" s="51">
        <f t="shared" si="39"/>
        <v>326282.69000000006</v>
      </c>
      <c r="F163" s="52">
        <f t="shared" si="31"/>
        <v>79.503157122605941</v>
      </c>
    </row>
    <row r="164" spans="1:6" ht="12.75" customHeight="1" x14ac:dyDescent="0.2">
      <c r="A164" s="53">
        <v>321</v>
      </c>
      <c r="B164" s="85" t="s">
        <v>370</v>
      </c>
      <c r="C164" s="50" t="s">
        <v>371</v>
      </c>
      <c r="D164" s="51">
        <f t="shared" ref="D164:E164" si="40">SUM(D165:D168)</f>
        <v>37370.35</v>
      </c>
      <c r="E164" s="51">
        <f t="shared" si="40"/>
        <v>34271.799999999996</v>
      </c>
      <c r="F164" s="52">
        <f t="shared" si="31"/>
        <v>91.708533636960837</v>
      </c>
    </row>
    <row r="165" spans="1:6" ht="12.75" customHeight="1" x14ac:dyDescent="0.2">
      <c r="A165" s="53">
        <v>3211</v>
      </c>
      <c r="B165" s="85" t="s">
        <v>372</v>
      </c>
      <c r="C165" s="50" t="s">
        <v>373</v>
      </c>
      <c r="D165" s="242">
        <v>4137.3</v>
      </c>
      <c r="E165" s="242">
        <v>6768.11</v>
      </c>
      <c r="F165" s="52">
        <f t="shared" si="31"/>
        <v>163.5876054431634</v>
      </c>
    </row>
    <row r="166" spans="1:6" ht="12.75" customHeight="1" x14ac:dyDescent="0.2">
      <c r="A166" s="53">
        <v>3212</v>
      </c>
      <c r="B166" s="85" t="s">
        <v>374</v>
      </c>
      <c r="C166" s="50" t="s">
        <v>375</v>
      </c>
      <c r="D166" s="242">
        <v>32431.05</v>
      </c>
      <c r="E166" s="242">
        <v>26602.69</v>
      </c>
      <c r="F166" s="52">
        <f t="shared" si="31"/>
        <v>82.028457296325584</v>
      </c>
    </row>
    <row r="167" spans="1:6" ht="12.75" customHeight="1" x14ac:dyDescent="0.2">
      <c r="A167" s="53">
        <v>3213</v>
      </c>
      <c r="B167" s="85" t="s">
        <v>376</v>
      </c>
      <c r="C167" s="50" t="s">
        <v>377</v>
      </c>
      <c r="D167" s="242">
        <v>802</v>
      </c>
      <c r="E167" s="242">
        <v>901</v>
      </c>
      <c r="F167" s="52">
        <f t="shared" si="31"/>
        <v>112.34413965087282</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293292.47000000003</v>
      </c>
      <c r="E169" s="51">
        <f t="shared" si="41"/>
        <v>186099.94</v>
      </c>
      <c r="F169" s="52">
        <f t="shared" si="31"/>
        <v>63.452000659955566</v>
      </c>
    </row>
    <row r="170" spans="1:6" ht="12.75" customHeight="1" x14ac:dyDescent="0.2">
      <c r="A170" s="53">
        <v>3221</v>
      </c>
      <c r="B170" s="85" t="s">
        <v>382</v>
      </c>
      <c r="C170" s="50" t="s">
        <v>383</v>
      </c>
      <c r="D170" s="242">
        <v>73536.53</v>
      </c>
      <c r="E170" s="242">
        <v>16837.8</v>
      </c>
      <c r="F170" s="52">
        <f t="shared" si="31"/>
        <v>22.897191368697978</v>
      </c>
    </row>
    <row r="171" spans="1:6" ht="12.75" customHeight="1" x14ac:dyDescent="0.2">
      <c r="A171" s="53">
        <v>3222</v>
      </c>
      <c r="B171" s="85" t="s">
        <v>384</v>
      </c>
      <c r="C171" s="50" t="s">
        <v>385</v>
      </c>
      <c r="D171" s="242">
        <v>133502.71</v>
      </c>
      <c r="E171" s="242">
        <v>121427.62</v>
      </c>
      <c r="F171" s="52">
        <f t="shared" si="31"/>
        <v>90.955172370658246</v>
      </c>
    </row>
    <row r="172" spans="1:6" ht="12.75" customHeight="1" x14ac:dyDescent="0.2">
      <c r="A172" s="53">
        <v>3223</v>
      </c>
      <c r="B172" s="85" t="s">
        <v>386</v>
      </c>
      <c r="C172" s="50" t="s">
        <v>387</v>
      </c>
      <c r="D172" s="242">
        <v>79360.19</v>
      </c>
      <c r="E172" s="242">
        <v>43783.69</v>
      </c>
      <c r="F172" s="52">
        <f t="shared" si="31"/>
        <v>55.170848255277619</v>
      </c>
    </row>
    <row r="173" spans="1:6" ht="12.75" customHeight="1" x14ac:dyDescent="0.2">
      <c r="A173" s="53">
        <v>3224</v>
      </c>
      <c r="B173" s="85" t="s">
        <v>388</v>
      </c>
      <c r="C173" s="50" t="s">
        <v>389</v>
      </c>
      <c r="D173" s="242">
        <v>2399.96</v>
      </c>
      <c r="E173" s="242">
        <v>2630.45</v>
      </c>
      <c r="F173" s="52">
        <f t="shared" si="31"/>
        <v>109.60391006516774</v>
      </c>
    </row>
    <row r="174" spans="1:6" ht="12.75" customHeight="1" x14ac:dyDescent="0.2">
      <c r="A174" s="53">
        <v>3225</v>
      </c>
      <c r="B174" s="85" t="s">
        <v>390</v>
      </c>
      <c r="C174" s="50" t="s">
        <v>391</v>
      </c>
      <c r="D174" s="242">
        <v>4493.08</v>
      </c>
      <c r="E174" s="242">
        <v>1420.38</v>
      </c>
      <c r="F174" s="52">
        <f t="shared" si="31"/>
        <v>31.612613174036518</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61733.969999999994</v>
      </c>
      <c r="E177" s="51">
        <f t="shared" si="42"/>
        <v>98145.920000000027</v>
      </c>
      <c r="F177" s="52">
        <f t="shared" si="31"/>
        <v>158.98203209675327</v>
      </c>
    </row>
    <row r="178" spans="1:6" ht="12.75" customHeight="1" x14ac:dyDescent="0.2">
      <c r="A178" s="53">
        <v>3231</v>
      </c>
      <c r="B178" s="85" t="s">
        <v>398</v>
      </c>
      <c r="C178" s="50" t="s">
        <v>399</v>
      </c>
      <c r="D178" s="242">
        <v>14859.42</v>
      </c>
      <c r="E178" s="242">
        <v>17684.71</v>
      </c>
      <c r="F178" s="52">
        <f t="shared" si="31"/>
        <v>119.01346082148562</v>
      </c>
    </row>
    <row r="179" spans="1:6" ht="12.75" customHeight="1" x14ac:dyDescent="0.2">
      <c r="A179" s="53">
        <v>3232</v>
      </c>
      <c r="B179" s="85" t="s">
        <v>400</v>
      </c>
      <c r="C179" s="50" t="s">
        <v>401</v>
      </c>
      <c r="D179" s="242">
        <v>9164.32</v>
      </c>
      <c r="E179" s="242">
        <v>46806.87</v>
      </c>
      <c r="F179" s="52">
        <f t="shared" si="31"/>
        <v>510.75115229498761</v>
      </c>
    </row>
    <row r="180" spans="1:6" ht="12.75" customHeight="1" x14ac:dyDescent="0.2">
      <c r="A180" s="53">
        <v>3233</v>
      </c>
      <c r="B180" s="85" t="s">
        <v>402</v>
      </c>
      <c r="C180" s="50" t="s">
        <v>403</v>
      </c>
      <c r="D180" s="242">
        <v>42.48</v>
      </c>
      <c r="E180" s="242">
        <v>191.16</v>
      </c>
      <c r="F180" s="52">
        <f t="shared" si="31"/>
        <v>450</v>
      </c>
    </row>
    <row r="181" spans="1:6" ht="12.75" customHeight="1" x14ac:dyDescent="0.2">
      <c r="A181" s="53">
        <v>3234</v>
      </c>
      <c r="B181" s="85" t="s">
        <v>404</v>
      </c>
      <c r="C181" s="50" t="s">
        <v>405</v>
      </c>
      <c r="D181" s="242">
        <v>7789.87</v>
      </c>
      <c r="E181" s="242">
        <v>17015.18</v>
      </c>
      <c r="F181" s="52">
        <f t="shared" si="31"/>
        <v>218.42700840963971</v>
      </c>
    </row>
    <row r="182" spans="1:6" ht="12.75" customHeight="1" x14ac:dyDescent="0.2">
      <c r="A182" s="53">
        <v>3235</v>
      </c>
      <c r="B182" s="85" t="s">
        <v>406</v>
      </c>
      <c r="C182" s="50" t="s">
        <v>407</v>
      </c>
      <c r="D182" s="242">
        <v>4944.74</v>
      </c>
      <c r="E182" s="242">
        <v>2075.9899999999998</v>
      </c>
      <c r="F182" s="52">
        <f t="shared" si="31"/>
        <v>41.983805013003717</v>
      </c>
    </row>
    <row r="183" spans="1:6" ht="12.75" customHeight="1" x14ac:dyDescent="0.2">
      <c r="A183" s="53">
        <v>3236</v>
      </c>
      <c r="B183" s="85" t="s">
        <v>408</v>
      </c>
      <c r="C183" s="50" t="s">
        <v>409</v>
      </c>
      <c r="D183" s="242">
        <v>2815.9</v>
      </c>
      <c r="E183" s="242">
        <v>5090.2700000000004</v>
      </c>
      <c r="F183" s="52">
        <f t="shared" si="31"/>
        <v>180.76884832557977</v>
      </c>
    </row>
    <row r="184" spans="1:6" ht="12.75" customHeight="1" x14ac:dyDescent="0.2">
      <c r="A184" s="53">
        <v>3237</v>
      </c>
      <c r="B184" s="85" t="s">
        <v>410</v>
      </c>
      <c r="C184" s="50" t="s">
        <v>411</v>
      </c>
      <c r="D184" s="242">
        <v>17217.11</v>
      </c>
      <c r="E184" s="242">
        <v>1449.14</v>
      </c>
      <c r="F184" s="52">
        <f t="shared" si="31"/>
        <v>8.4168597401073697</v>
      </c>
    </row>
    <row r="185" spans="1:6" ht="12.75" customHeight="1" x14ac:dyDescent="0.2">
      <c r="A185" s="53">
        <v>3238</v>
      </c>
      <c r="B185" s="85" t="s">
        <v>412</v>
      </c>
      <c r="C185" s="50" t="s">
        <v>413</v>
      </c>
      <c r="D185" s="242">
        <v>2174.14</v>
      </c>
      <c r="E185" s="242">
        <v>3259.99</v>
      </c>
      <c r="F185" s="52">
        <f t="shared" si="31"/>
        <v>149.94388585831641</v>
      </c>
    </row>
    <row r="186" spans="1:6" ht="12.75" customHeight="1" x14ac:dyDescent="0.2">
      <c r="A186" s="53">
        <v>3239</v>
      </c>
      <c r="B186" s="85" t="s">
        <v>414</v>
      </c>
      <c r="C186" s="50" t="s">
        <v>415</v>
      </c>
      <c r="D186" s="242">
        <v>2725.99</v>
      </c>
      <c r="E186" s="242">
        <v>4572.6099999999997</v>
      </c>
      <c r="F186" s="52">
        <f t="shared" si="31"/>
        <v>167.74126097307766</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18005.39</v>
      </c>
      <c r="E188" s="51">
        <f t="shared" si="43"/>
        <v>7765.0300000000007</v>
      </c>
      <c r="F188" s="52">
        <f t="shared" si="31"/>
        <v>43.126141672021554</v>
      </c>
    </row>
    <row r="189" spans="1:6" ht="12.75" customHeight="1" x14ac:dyDescent="0.2">
      <c r="A189" s="53">
        <v>3291</v>
      </c>
      <c r="B189" s="232" t="s">
        <v>420</v>
      </c>
      <c r="C189" s="50" t="s">
        <v>421</v>
      </c>
      <c r="D189" s="242">
        <v>2107.8000000000002</v>
      </c>
      <c r="E189" s="242"/>
      <c r="F189" s="52">
        <f t="shared" si="31"/>
        <v>0</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v>100</v>
      </c>
      <c r="F191" s="52" t="str">
        <f t="shared" si="31"/>
        <v>-</v>
      </c>
    </row>
    <row r="192" spans="1:6" ht="12.75" customHeight="1" x14ac:dyDescent="0.2">
      <c r="A192" s="53">
        <v>3294</v>
      </c>
      <c r="B192" s="85" t="s">
        <v>426</v>
      </c>
      <c r="C192" s="50" t="s">
        <v>427</v>
      </c>
      <c r="D192" s="242">
        <v>809.68</v>
      </c>
      <c r="E192" s="242">
        <v>163.09</v>
      </c>
      <c r="F192" s="52">
        <f t="shared" si="31"/>
        <v>20.142525442149985</v>
      </c>
    </row>
    <row r="193" spans="1:6" ht="12.75" customHeight="1" x14ac:dyDescent="0.2">
      <c r="A193" s="53">
        <v>3295</v>
      </c>
      <c r="B193" s="85" t="s">
        <v>428</v>
      </c>
      <c r="C193" s="50" t="s">
        <v>429</v>
      </c>
      <c r="D193" s="242">
        <v>0</v>
      </c>
      <c r="E193" s="242">
        <v>99.55</v>
      </c>
      <c r="F193" s="52" t="str">
        <f t="shared" si="31"/>
        <v>-</v>
      </c>
    </row>
    <row r="194" spans="1:6" ht="12.75" customHeight="1" x14ac:dyDescent="0.2">
      <c r="A194" s="53" t="s">
        <v>430</v>
      </c>
      <c r="B194" s="85" t="s">
        <v>431</v>
      </c>
      <c r="C194" s="50" t="s">
        <v>430</v>
      </c>
      <c r="D194" s="242">
        <v>1707.6</v>
      </c>
      <c r="E194" s="242">
        <v>250</v>
      </c>
      <c r="F194" s="52">
        <f t="shared" si="31"/>
        <v>14.640431014289062</v>
      </c>
    </row>
    <row r="195" spans="1:6" ht="12.75" customHeight="1" x14ac:dyDescent="0.2">
      <c r="A195" s="53">
        <v>3299</v>
      </c>
      <c r="B195" s="85" t="s">
        <v>432</v>
      </c>
      <c r="C195" s="50" t="s">
        <v>433</v>
      </c>
      <c r="D195" s="242">
        <v>13380.31</v>
      </c>
      <c r="E195" s="242">
        <v>7152.39</v>
      </c>
      <c r="F195" s="52">
        <f t="shared" si="31"/>
        <v>53.454591111865128</v>
      </c>
    </row>
    <row r="196" spans="1:6" ht="12.75" customHeight="1" x14ac:dyDescent="0.2">
      <c r="A196" s="53">
        <v>34</v>
      </c>
      <c r="B196" s="232" t="s">
        <v>434</v>
      </c>
      <c r="C196" s="50" t="s">
        <v>435</v>
      </c>
      <c r="D196" s="51">
        <f t="shared" ref="D196:E196" si="44">D197+D202+D210</f>
        <v>2132.2600000000002</v>
      </c>
      <c r="E196" s="51">
        <f t="shared" si="44"/>
        <v>2621.0299999999997</v>
      </c>
      <c r="F196" s="52">
        <f t="shared" si="31"/>
        <v>122.92262669655669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2132.2600000000002</v>
      </c>
      <c r="E210" s="51">
        <f t="shared" si="47"/>
        <v>2621.0299999999997</v>
      </c>
      <c r="F210" s="52">
        <f t="shared" si="31"/>
        <v>122.92262669655669</v>
      </c>
    </row>
    <row r="211" spans="1:6" ht="12.75" customHeight="1" x14ac:dyDescent="0.2">
      <c r="A211" s="53">
        <v>3431</v>
      </c>
      <c r="B211" s="232" t="s">
        <v>464</v>
      </c>
      <c r="C211" s="50" t="s">
        <v>465</v>
      </c>
      <c r="D211" s="242">
        <v>2129.56</v>
      </c>
      <c r="E211" s="242">
        <v>2411.41</v>
      </c>
      <c r="F211" s="52">
        <f t="shared" si="31"/>
        <v>113.235128383328</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2.69</v>
      </c>
      <c r="E213" s="242">
        <v>209.62</v>
      </c>
      <c r="F213" s="52">
        <f t="shared" si="31"/>
        <v>7792.5650557620829</v>
      </c>
    </row>
    <row r="214" spans="1:6" ht="12.75" customHeight="1" x14ac:dyDescent="0.2">
      <c r="A214" s="53">
        <v>3434</v>
      </c>
      <c r="B214" s="85" t="s">
        <v>470</v>
      </c>
      <c r="C214" s="50" t="s">
        <v>471</v>
      </c>
      <c r="D214" s="242">
        <v>0.01</v>
      </c>
      <c r="E214" s="242"/>
      <c r="F214" s="52">
        <f t="shared" si="31"/>
        <v>0</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314.62</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314.62</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v>314.62</v>
      </c>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1679607.7599999998</v>
      </c>
      <c r="E289" s="51">
        <f t="shared" si="79"/>
        <v>1938832.28</v>
      </c>
      <c r="F289" s="52">
        <f t="shared" si="76"/>
        <v>115.43363433853153</v>
      </c>
    </row>
    <row r="290" spans="1:6" ht="12.75" customHeight="1" x14ac:dyDescent="0.2">
      <c r="A290" s="53" t="s">
        <v>607</v>
      </c>
      <c r="B290" s="85" t="s">
        <v>618</v>
      </c>
      <c r="C290" s="50" t="s">
        <v>619</v>
      </c>
      <c r="D290" s="51">
        <f>IF(D6&gt;=D289,D6-D289,0)</f>
        <v>0</v>
      </c>
      <c r="E290" s="51">
        <f>IF(E6&gt;=E289,E6-E289,0)</f>
        <v>0</v>
      </c>
      <c r="F290" s="52" t="str">
        <f t="shared" si="76"/>
        <v>-</v>
      </c>
    </row>
    <row r="291" spans="1:6" ht="12.75" customHeight="1" x14ac:dyDescent="0.2">
      <c r="A291" s="53" t="s">
        <v>607</v>
      </c>
      <c r="B291" s="85" t="s">
        <v>620</v>
      </c>
      <c r="C291" s="50" t="s">
        <v>621</v>
      </c>
      <c r="D291" s="51">
        <f>IF(D289&gt;=D6,D289-D6,0)</f>
        <v>113691.60999999964</v>
      </c>
      <c r="E291" s="51">
        <f>IF(E289&gt;=E6,E289-E6,0)</f>
        <v>43259.880000000121</v>
      </c>
      <c r="F291" s="52">
        <f t="shared" si="76"/>
        <v>38.050195612499692</v>
      </c>
    </row>
    <row r="292" spans="1:6" ht="12.75" customHeight="1" x14ac:dyDescent="0.2">
      <c r="A292" s="53">
        <v>92211</v>
      </c>
      <c r="B292" s="85" t="s">
        <v>622</v>
      </c>
      <c r="C292" s="50" t="s">
        <v>623</v>
      </c>
      <c r="D292" s="242">
        <v>368958.14</v>
      </c>
      <c r="E292" s="242">
        <v>46773.84</v>
      </c>
      <c r="F292" s="52">
        <f t="shared" si="76"/>
        <v>12.677275530497848</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24626.58</v>
      </c>
      <c r="E294" s="242">
        <v>27724.01</v>
      </c>
      <c r="F294" s="52">
        <f t="shared" si="76"/>
        <v>112.5775889303346</v>
      </c>
    </row>
    <row r="295" spans="1:6" ht="24" x14ac:dyDescent="0.2">
      <c r="A295" s="53">
        <v>9661</v>
      </c>
      <c r="B295" s="85" t="s">
        <v>628</v>
      </c>
      <c r="C295" s="50" t="s">
        <v>629</v>
      </c>
      <c r="D295" s="242">
        <v>42258.63</v>
      </c>
      <c r="E295" s="242">
        <v>45356.06</v>
      </c>
      <c r="F295" s="52">
        <f t="shared" si="76"/>
        <v>107.32969809953612</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18615.830000000002</v>
      </c>
      <c r="E350" s="51">
        <f t="shared" si="95"/>
        <v>82885.799999999988</v>
      </c>
      <c r="F350" s="52">
        <f t="shared" si="81"/>
        <v>445.24364479048194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18615.830000000002</v>
      </c>
      <c r="E363" s="51">
        <f t="shared" si="99"/>
        <v>82885.799999999988</v>
      </c>
      <c r="F363" s="52">
        <f t="shared" si="81"/>
        <v>445.24364479048194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1198</v>
      </c>
      <c r="E369" s="51">
        <f t="shared" si="101"/>
        <v>0</v>
      </c>
      <c r="F369" s="52">
        <f t="shared" si="81"/>
        <v>0</v>
      </c>
    </row>
    <row r="370" spans="1:6" ht="12.75" customHeight="1" x14ac:dyDescent="0.2">
      <c r="A370" s="53">
        <v>4221</v>
      </c>
      <c r="B370" s="85" t="s">
        <v>673</v>
      </c>
      <c r="C370" s="50" t="s">
        <v>765</v>
      </c>
      <c r="D370" s="242">
        <v>1198</v>
      </c>
      <c r="E370" s="242"/>
      <c r="F370" s="52">
        <f t="shared" si="81"/>
        <v>0</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17417.830000000002</v>
      </c>
      <c r="E383" s="51">
        <f t="shared" si="103"/>
        <v>82885.799999999988</v>
      </c>
      <c r="F383" s="52">
        <f t="shared" si="81"/>
        <v>475.8675449237935</v>
      </c>
    </row>
    <row r="384" spans="1:6" ht="12.75" customHeight="1" x14ac:dyDescent="0.2">
      <c r="A384" s="53">
        <v>4241</v>
      </c>
      <c r="B384" s="85" t="s">
        <v>782</v>
      </c>
      <c r="C384" s="50" t="s">
        <v>783</v>
      </c>
      <c r="D384" s="242">
        <v>17417.830000000002</v>
      </c>
      <c r="E384" s="242">
        <v>82829.649999999994</v>
      </c>
      <c r="F384" s="52">
        <f t="shared" si="81"/>
        <v>475.54517411181524</v>
      </c>
    </row>
    <row r="385" spans="1:6" ht="12.75" customHeight="1" x14ac:dyDescent="0.2">
      <c r="A385" s="53">
        <v>4242</v>
      </c>
      <c r="B385" s="85" t="s">
        <v>703</v>
      </c>
      <c r="C385" s="50" t="s">
        <v>784</v>
      </c>
      <c r="D385" s="242">
        <v>0</v>
      </c>
      <c r="E385" s="242">
        <v>56.15</v>
      </c>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18615.830000000002</v>
      </c>
      <c r="E408" s="51">
        <f t="shared" si="111"/>
        <v>82885.799999999988</v>
      </c>
      <c r="F408" s="52">
        <f t="shared" si="81"/>
        <v>445.24364479048194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331927.39</v>
      </c>
      <c r="E410" s="242">
        <v>0</v>
      </c>
      <c r="F410" s="52">
        <f t="shared" si="81"/>
        <v>0</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1565916.1500000001</v>
      </c>
      <c r="E412" s="51">
        <f>E6+E298</f>
        <v>1895572.4</v>
      </c>
      <c r="F412" s="52">
        <f t="shared" si="81"/>
        <v>121.05197331287501</v>
      </c>
    </row>
    <row r="413" spans="1:6" ht="12.75" customHeight="1" x14ac:dyDescent="0.2">
      <c r="A413" s="53" t="s">
        <v>607</v>
      </c>
      <c r="B413" s="85" t="s">
        <v>830</v>
      </c>
      <c r="C413" s="50" t="s">
        <v>831</v>
      </c>
      <c r="D413" s="51">
        <f t="shared" ref="D413:E413" si="112">D289+D350</f>
        <v>1698223.5899999999</v>
      </c>
      <c r="E413" s="51">
        <f t="shared" si="112"/>
        <v>2021718.08</v>
      </c>
      <c r="F413" s="52">
        <f t="shared" si="81"/>
        <v>119.04899283609647</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132307.43999999971</v>
      </c>
      <c r="E415" s="51">
        <f t="shared" si="114"/>
        <v>126145.68000000017</v>
      </c>
      <c r="F415" s="52">
        <f t="shared" si="81"/>
        <v>95.342846932871225</v>
      </c>
    </row>
    <row r="416" spans="1:6" ht="12.75" customHeight="1" x14ac:dyDescent="0.2">
      <c r="A416" s="60" t="s">
        <v>836</v>
      </c>
      <c r="B416" s="232" t="s">
        <v>837</v>
      </c>
      <c r="C416" s="61" t="s">
        <v>838</v>
      </c>
      <c r="D416" s="51">
        <f t="shared" ref="D416:E416" si="115">IF(D292-D293+D409-D410&gt;=0,D292-D293+D409-D410,0)</f>
        <v>37030.75</v>
      </c>
      <c r="E416" s="51">
        <f t="shared" si="115"/>
        <v>46773.84</v>
      </c>
      <c r="F416" s="52">
        <f t="shared" si="81"/>
        <v>126.31080925987186</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24626.58</v>
      </c>
      <c r="E418" s="62">
        <f t="shared" si="117"/>
        <v>27724.01</v>
      </c>
      <c r="F418" s="57">
        <f t="shared" si="81"/>
        <v>112.5775889303346</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1565916.1500000001</v>
      </c>
      <c r="E639" s="51">
        <f t="shared" si="180"/>
        <v>1895572.4</v>
      </c>
      <c r="F639" s="52">
        <f t="shared" si="119"/>
        <v>121.05197331287501</v>
      </c>
    </row>
    <row r="640" spans="1:6" ht="12.75" customHeight="1" x14ac:dyDescent="0.2">
      <c r="A640" s="53" t="s">
        <v>607</v>
      </c>
      <c r="B640" s="85" t="s">
        <v>1276</v>
      </c>
      <c r="C640" s="50" t="s">
        <v>1277</v>
      </c>
      <c r="D640" s="51">
        <f t="shared" ref="D640:E640" si="181">D413+D528</f>
        <v>1698223.5899999999</v>
      </c>
      <c r="E640" s="51">
        <f t="shared" si="181"/>
        <v>2021718.08</v>
      </c>
      <c r="F640" s="52">
        <f t="shared" si="119"/>
        <v>119.04899283609647</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132307.43999999971</v>
      </c>
      <c r="E642" s="51">
        <f t="shared" si="183"/>
        <v>126145.68000000017</v>
      </c>
      <c r="F642" s="52">
        <f t="shared" si="119"/>
        <v>95.342846932871225</v>
      </c>
    </row>
    <row r="643" spans="1:6" ht="24" x14ac:dyDescent="0.2">
      <c r="A643" s="60" t="s">
        <v>1282</v>
      </c>
      <c r="B643" s="85" t="s">
        <v>1283</v>
      </c>
      <c r="C643" s="61" t="s">
        <v>1282</v>
      </c>
      <c r="D643" s="51">
        <f t="shared" ref="D643:E643" si="184">IF(D416-D417+D637-D638&gt;=0,D416-D417+D637-D638,0)</f>
        <v>37030.75</v>
      </c>
      <c r="E643" s="51">
        <f t="shared" si="184"/>
        <v>46773.84</v>
      </c>
      <c r="F643" s="52">
        <f t="shared" si="119"/>
        <v>126.31080925987186</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95276.689999999711</v>
      </c>
      <c r="E646" s="51">
        <f t="shared" si="187"/>
        <v>79371.840000000171</v>
      </c>
      <c r="F646" s="52">
        <f t="shared" si="119"/>
        <v>83.306672387548744</v>
      </c>
    </row>
    <row r="647" spans="1:6" ht="24" x14ac:dyDescent="0.2">
      <c r="A647" s="55" t="s">
        <v>1290</v>
      </c>
      <c r="B647" s="233" t="s">
        <v>1291</v>
      </c>
      <c r="C647" s="56" t="s">
        <v>1290</v>
      </c>
      <c r="D647" s="243">
        <v>0</v>
      </c>
      <c r="E647" s="243">
        <v>201990.18</v>
      </c>
      <c r="F647" s="57" t="str">
        <f t="shared" si="119"/>
        <v>-</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136449.57</v>
      </c>
      <c r="E649" s="242">
        <v>94229.37</v>
      </c>
      <c r="F649" s="52">
        <f t="shared" ref="F649:F724" si="188">IF(D649&lt;&gt;0,IF(E649/D649&gt;=100,"&gt;&gt;100",E649/D649*100),"-")</f>
        <v>69.058019017575504</v>
      </c>
    </row>
    <row r="650" spans="1:6" ht="12.75" customHeight="1" x14ac:dyDescent="0.2">
      <c r="A650" s="53" t="s">
        <v>1295</v>
      </c>
      <c r="B650" s="85" t="s">
        <v>1296</v>
      </c>
      <c r="C650" s="50" t="s">
        <v>1295</v>
      </c>
      <c r="D650" s="242">
        <v>620979.02</v>
      </c>
      <c r="E650" s="242">
        <v>712211.83</v>
      </c>
      <c r="F650" s="52">
        <f t="shared" si="188"/>
        <v>114.69177010199152</v>
      </c>
    </row>
    <row r="651" spans="1:6" ht="12.75" customHeight="1" x14ac:dyDescent="0.2">
      <c r="A651" s="53" t="s">
        <v>1297</v>
      </c>
      <c r="B651" s="85" t="s">
        <v>1298</v>
      </c>
      <c r="C651" s="50" t="s">
        <v>1297</v>
      </c>
      <c r="D651" s="242">
        <v>664127.06000000006</v>
      </c>
      <c r="E651" s="242">
        <v>769658.91</v>
      </c>
      <c r="F651" s="52">
        <f t="shared" si="188"/>
        <v>115.89031020660414</v>
      </c>
    </row>
    <row r="652" spans="1:6" ht="24" x14ac:dyDescent="0.2">
      <c r="A652" s="53">
        <v>11</v>
      </c>
      <c r="B652" s="85" t="s">
        <v>1299</v>
      </c>
      <c r="C652" s="50" t="s">
        <v>1300</v>
      </c>
      <c r="D652" s="51">
        <f t="shared" ref="D652:E652" si="189">+D649+D650-D651</f>
        <v>93301.530000000028</v>
      </c>
      <c r="E652" s="51">
        <f t="shared" si="189"/>
        <v>36782.289999999921</v>
      </c>
      <c r="F652" s="52">
        <f t="shared" si="188"/>
        <v>39.423029825984536</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73</v>
      </c>
      <c r="E654" s="262">
        <v>73</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73</v>
      </c>
      <c r="E656" s="262">
        <v>73</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1036812.77</v>
      </c>
      <c r="E675" s="242">
        <v>1280005.4099999999</v>
      </c>
      <c r="F675" s="52">
        <f t="shared" si="188"/>
        <v>123.45579134794026</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85165.09</v>
      </c>
      <c r="E710" s="242">
        <v>84405.67</v>
      </c>
      <c r="F710" s="52">
        <f t="shared" si="188"/>
        <v>99.108296603690547</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119.21</v>
      </c>
      <c r="E712" s="242">
        <v>224</v>
      </c>
      <c r="F712" s="52">
        <f t="shared" si="188"/>
        <v>187.90369935408106</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1327.24</v>
      </c>
      <c r="E716" s="242"/>
      <c r="F716" s="52">
        <f t="shared" si="188"/>
        <v>0</v>
      </c>
    </row>
    <row r="717" spans="1:6" ht="12.75" customHeight="1" x14ac:dyDescent="0.2">
      <c r="A717" s="53">
        <v>31215</v>
      </c>
      <c r="B717" s="85" t="s">
        <v>1412</v>
      </c>
      <c r="C717" s="50" t="s">
        <v>1413</v>
      </c>
      <c r="D717" s="242">
        <v>0</v>
      </c>
      <c r="E717" s="242">
        <v>1144.7</v>
      </c>
      <c r="F717" s="52" t="str">
        <f t="shared" si="188"/>
        <v>-</v>
      </c>
    </row>
    <row r="718" spans="1:6" ht="12.75" customHeight="1" x14ac:dyDescent="0.2">
      <c r="A718" s="53">
        <v>32121</v>
      </c>
      <c r="B718" s="85" t="s">
        <v>1414</v>
      </c>
      <c r="C718" s="50" t="s">
        <v>1415</v>
      </c>
      <c r="D718" s="242">
        <v>32431.05</v>
      </c>
      <c r="E718" s="242">
        <v>26602.69</v>
      </c>
      <c r="F718" s="52">
        <f t="shared" si="188"/>
        <v>82.028457296325584</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2631.75</v>
      </c>
      <c r="E720" s="242">
        <v>4850.7700000000004</v>
      </c>
      <c r="F720" s="52">
        <f t="shared" si="188"/>
        <v>184.31727937684053</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16885.169999999998</v>
      </c>
      <c r="E722" s="242">
        <v>1386.64</v>
      </c>
      <c r="F722" s="52">
        <f t="shared" si="188"/>
        <v>8.2121767207555525</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2107.8000000000002</v>
      </c>
      <c r="E725" s="242"/>
      <c r="F725" s="52">
        <f t="shared" ref="F725:F979" si="190">IF(D725&lt;&gt;0,IF(E725/D725&gt;=100,"&gt;&gt;100",E725/D725*100),"-")</f>
        <v>0</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c r="C1" s="299" t="s">
        <v>33</v>
      </c>
      <c r="D1" s="302"/>
      <c r="E1" s="300" t="s">
        <v>49</v>
      </c>
      <c r="F1" s="303"/>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0</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15325</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54.6" customHeight="1" x14ac:dyDescent="0.2">
      <c r="A56" s="306" t="s">
        <v>3420</v>
      </c>
      <c r="B56" s="374" t="s">
        <v>3421</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osktomislavazg</cp:lastModifiedBy>
  <cp:lastPrinted>2024-09-24T08:26:57Z</cp:lastPrinted>
  <dcterms:created xsi:type="dcterms:W3CDTF">2022-04-01T05:14:30Z</dcterms:created>
  <dcterms:modified xsi:type="dcterms:W3CDTF">2024-10-08T12:23:19Z</dcterms:modified>
</cp:coreProperties>
</file>